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Абонентский отдел\тарифы, нормативы\Прейскуранты2019\"/>
    </mc:Choice>
  </mc:AlternateContent>
  <bookViews>
    <workbookView xWindow="0" yWindow="600" windowWidth="28800" windowHeight="12300"/>
  </bookViews>
  <sheets>
    <sheet name="Прейскурант_индекс" sheetId="1" r:id="rId1"/>
  </sheets>
  <definedNames>
    <definedName name="_xlnm._FilterDatabase" localSheetId="0" hidden="1">Прейскурант_индекс!$A$9:$J$175</definedName>
    <definedName name="Excel_BuiltIn_Print_Titles_2" localSheetId="0">#REF!</definedName>
    <definedName name="Excel_BuiltIn_Print_Titles_2">#REF!</definedName>
    <definedName name="Excel_BuiltIn_Print_Titles_7" localSheetId="0">#REF!</definedName>
    <definedName name="Excel_BuiltIn_Print_Titles_7">#REF!</definedName>
    <definedName name="_xlnm.Print_Titles" localSheetId="0">Прейскурант_индекс!$5:$7</definedName>
    <definedName name="_xlnm.Print_Area" localSheetId="0">Прейскурант_индекс!$A$1:$I$190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70" i="1" l="1"/>
  <c r="AB143" i="1" l="1"/>
  <c r="AA143" i="1"/>
  <c r="Z143" i="1"/>
  <c r="Y143" i="1"/>
  <c r="AB142" i="1"/>
  <c r="AA142" i="1"/>
  <c r="Z142" i="1"/>
  <c r="Y142" i="1"/>
  <c r="AB141" i="1"/>
  <c r="AA141" i="1"/>
  <c r="Z141" i="1"/>
  <c r="Y141" i="1"/>
  <c r="AB140" i="1"/>
  <c r="AA140" i="1"/>
  <c r="Z140" i="1"/>
  <c r="Y140" i="1"/>
  <c r="AB139" i="1"/>
  <c r="AA139" i="1"/>
  <c r="Z139" i="1"/>
  <c r="Y139" i="1"/>
  <c r="AB138" i="1"/>
  <c r="AA138" i="1"/>
  <c r="Z138" i="1"/>
  <c r="Y138" i="1"/>
  <c r="AB137" i="1"/>
  <c r="AA137" i="1"/>
  <c r="Z137" i="1"/>
  <c r="Y137" i="1"/>
  <c r="AB136" i="1"/>
  <c r="AA136" i="1"/>
  <c r="Z136" i="1"/>
  <c r="Y136" i="1"/>
  <c r="AB135" i="1"/>
  <c r="AA135" i="1"/>
  <c r="Z135" i="1"/>
  <c r="Y135" i="1"/>
  <c r="AB134" i="1"/>
  <c r="AA134" i="1"/>
  <c r="Z134" i="1"/>
  <c r="Y134" i="1"/>
  <c r="AB133" i="1"/>
  <c r="AA133" i="1"/>
  <c r="Z133" i="1"/>
  <c r="Y133" i="1"/>
  <c r="AB132" i="1"/>
  <c r="AA132" i="1"/>
  <c r="Z132" i="1"/>
  <c r="Y132" i="1"/>
  <c r="AB131" i="1"/>
  <c r="AA131" i="1"/>
  <c r="Z131" i="1"/>
  <c r="Y131" i="1"/>
  <c r="AB130" i="1"/>
  <c r="AA130" i="1"/>
  <c r="Z130" i="1"/>
  <c r="Y130" i="1"/>
  <c r="AB129" i="1"/>
  <c r="AA129" i="1"/>
  <c r="Z129" i="1"/>
  <c r="Y129" i="1"/>
  <c r="AB128" i="1"/>
  <c r="AA128" i="1"/>
  <c r="Z128" i="1"/>
  <c r="Y128" i="1"/>
  <c r="AB127" i="1"/>
  <c r="AA127" i="1"/>
  <c r="Z127" i="1"/>
  <c r="Y127" i="1"/>
  <c r="AB126" i="1"/>
  <c r="AA126" i="1"/>
  <c r="Z126" i="1"/>
  <c r="Y126" i="1"/>
  <c r="AB125" i="1"/>
  <c r="AA125" i="1"/>
  <c r="Z125" i="1"/>
  <c r="Y125" i="1"/>
  <c r="AB124" i="1"/>
  <c r="AA124" i="1"/>
  <c r="Z124" i="1"/>
  <c r="Y124" i="1"/>
  <c r="AB123" i="1"/>
  <c r="AA123" i="1"/>
  <c r="Z123" i="1"/>
  <c r="Y123" i="1"/>
  <c r="AB122" i="1"/>
  <c r="AA122" i="1"/>
  <c r="Z122" i="1"/>
  <c r="Y122" i="1"/>
  <c r="AB121" i="1"/>
  <c r="AA121" i="1"/>
  <c r="Z121" i="1"/>
  <c r="Y121" i="1"/>
  <c r="AB120" i="1"/>
  <c r="AA120" i="1"/>
  <c r="Z120" i="1"/>
  <c r="Y120" i="1"/>
  <c r="AB119" i="1"/>
  <c r="AA119" i="1"/>
  <c r="Z119" i="1"/>
  <c r="Y119" i="1"/>
  <c r="AB118" i="1"/>
  <c r="AA118" i="1"/>
  <c r="Z118" i="1"/>
  <c r="Y118" i="1"/>
  <c r="AB117" i="1"/>
  <c r="AA117" i="1"/>
  <c r="Z117" i="1"/>
  <c r="Y117" i="1"/>
  <c r="AB116" i="1"/>
  <c r="AA116" i="1"/>
  <c r="Z116" i="1"/>
  <c r="Y116" i="1"/>
  <c r="AB115" i="1"/>
  <c r="AA115" i="1"/>
  <c r="Z115" i="1"/>
  <c r="Y115" i="1"/>
  <c r="AB114" i="1"/>
  <c r="AA114" i="1"/>
  <c r="Z114" i="1"/>
  <c r="Y114" i="1"/>
  <c r="AB113" i="1"/>
  <c r="AA113" i="1"/>
  <c r="Z113" i="1"/>
  <c r="Y113" i="1"/>
  <c r="AB112" i="1"/>
  <c r="AA112" i="1"/>
  <c r="Z112" i="1"/>
  <c r="Y112" i="1"/>
  <c r="AB111" i="1"/>
  <c r="AA111" i="1"/>
  <c r="Z111" i="1"/>
  <c r="Y111" i="1"/>
  <c r="AB110" i="1"/>
  <c r="AA110" i="1"/>
  <c r="Z110" i="1"/>
  <c r="Y110" i="1"/>
  <c r="AB109" i="1"/>
  <c r="AA109" i="1"/>
  <c r="Z109" i="1"/>
  <c r="Y109" i="1"/>
  <c r="AB108" i="1"/>
  <c r="AA108" i="1"/>
  <c r="Z108" i="1"/>
  <c r="Y108" i="1"/>
  <c r="AB107" i="1"/>
  <c r="AA107" i="1"/>
  <c r="Z107" i="1"/>
  <c r="Y107" i="1"/>
  <c r="AB106" i="1"/>
  <c r="AA106" i="1"/>
  <c r="Z106" i="1"/>
  <c r="Y106" i="1"/>
  <c r="AB105" i="1"/>
  <c r="AA105" i="1"/>
  <c r="Z105" i="1"/>
  <c r="Y105" i="1"/>
  <c r="AB104" i="1"/>
  <c r="AA104" i="1"/>
  <c r="Z104" i="1"/>
  <c r="Y104" i="1"/>
  <c r="AB103" i="1"/>
  <c r="AA103" i="1"/>
  <c r="Z103" i="1"/>
  <c r="Y103" i="1"/>
  <c r="AB102" i="1"/>
  <c r="AA102" i="1"/>
  <c r="Z102" i="1"/>
  <c r="Y102" i="1"/>
  <c r="AB101" i="1"/>
  <c r="AA101" i="1"/>
  <c r="Z101" i="1"/>
  <c r="Y101" i="1"/>
  <c r="AB100" i="1"/>
  <c r="AA100" i="1"/>
  <c r="Z100" i="1"/>
  <c r="Y100" i="1"/>
  <c r="AB99" i="1"/>
  <c r="AA99" i="1"/>
  <c r="Z99" i="1"/>
  <c r="Y99" i="1"/>
  <c r="AB98" i="1"/>
  <c r="AA98" i="1"/>
  <c r="Z98" i="1"/>
  <c r="Y98" i="1"/>
  <c r="AB97" i="1"/>
  <c r="AA97" i="1"/>
  <c r="Z97" i="1"/>
  <c r="Y97" i="1"/>
  <c r="AB96" i="1"/>
  <c r="AA96" i="1"/>
  <c r="Z96" i="1"/>
  <c r="Y96" i="1"/>
  <c r="AB95" i="1"/>
  <c r="AA95" i="1"/>
  <c r="Z95" i="1"/>
  <c r="Y95" i="1"/>
  <c r="AB94" i="1"/>
  <c r="AA94" i="1"/>
  <c r="Z94" i="1"/>
  <c r="Y94" i="1"/>
  <c r="AB93" i="1"/>
  <c r="AA93" i="1"/>
  <c r="Z93" i="1"/>
  <c r="Y93" i="1"/>
  <c r="AB92" i="1"/>
  <c r="AA92" i="1"/>
  <c r="Z92" i="1"/>
  <c r="Y92" i="1"/>
  <c r="AB91" i="1"/>
  <c r="AA91" i="1"/>
  <c r="Z91" i="1"/>
  <c r="Y91" i="1"/>
  <c r="AB90" i="1"/>
  <c r="AA90" i="1"/>
  <c r="Z90" i="1"/>
  <c r="Y90" i="1"/>
  <c r="AB89" i="1"/>
  <c r="AA89" i="1"/>
  <c r="Z89" i="1"/>
  <c r="Y89" i="1"/>
  <c r="AB88" i="1"/>
  <c r="AA88" i="1"/>
  <c r="Z88" i="1"/>
  <c r="Y88" i="1"/>
  <c r="AB87" i="1"/>
  <c r="AA87" i="1"/>
  <c r="Z87" i="1"/>
  <c r="Y87" i="1"/>
  <c r="AB86" i="1"/>
  <c r="AA86" i="1"/>
  <c r="Z86" i="1"/>
  <c r="Y86" i="1"/>
  <c r="AB85" i="1"/>
  <c r="AA85" i="1"/>
  <c r="Z85" i="1"/>
  <c r="Y85" i="1"/>
  <c r="AB84" i="1"/>
  <c r="AA84" i="1"/>
  <c r="Z84" i="1"/>
  <c r="Y84" i="1"/>
  <c r="AB83" i="1"/>
  <c r="AA83" i="1"/>
  <c r="Z83" i="1"/>
  <c r="Y83" i="1"/>
  <c r="AB82" i="1"/>
  <c r="AA82" i="1"/>
  <c r="Z82" i="1"/>
  <c r="Y82" i="1"/>
  <c r="AB81" i="1"/>
  <c r="AA81" i="1"/>
  <c r="Z81" i="1"/>
  <c r="Y81" i="1"/>
  <c r="AB80" i="1"/>
  <c r="AA80" i="1"/>
  <c r="Z80" i="1"/>
  <c r="Y80" i="1"/>
  <c r="AB79" i="1"/>
  <c r="AA79" i="1"/>
  <c r="Z79" i="1"/>
  <c r="Y79" i="1"/>
  <c r="AB78" i="1"/>
  <c r="AA78" i="1"/>
  <c r="Z78" i="1"/>
  <c r="Y78" i="1"/>
  <c r="AB77" i="1"/>
  <c r="AA77" i="1"/>
  <c r="Z77" i="1"/>
  <c r="Y77" i="1"/>
  <c r="AB76" i="1"/>
  <c r="AA76" i="1"/>
  <c r="Z76" i="1"/>
  <c r="Y76" i="1"/>
  <c r="AB75" i="1"/>
  <c r="AA75" i="1"/>
  <c r="Z75" i="1"/>
  <c r="Y75" i="1"/>
  <c r="AB74" i="1"/>
  <c r="AA74" i="1"/>
  <c r="Z74" i="1"/>
  <c r="Y74" i="1"/>
  <c r="AB73" i="1"/>
  <c r="AA73" i="1"/>
  <c r="Z73" i="1"/>
  <c r="Y73" i="1"/>
  <c r="AB72" i="1"/>
  <c r="AA72" i="1"/>
  <c r="Z72" i="1"/>
  <c r="Y72" i="1"/>
  <c r="AB71" i="1"/>
  <c r="AA71" i="1"/>
  <c r="Z71" i="1"/>
  <c r="Y71" i="1"/>
  <c r="AB70" i="1"/>
  <c r="AA70" i="1"/>
  <c r="Z70" i="1"/>
  <c r="AB69" i="1"/>
  <c r="AA69" i="1"/>
  <c r="Z69" i="1"/>
  <c r="Y69" i="1"/>
  <c r="AB68" i="1"/>
  <c r="AA68" i="1"/>
  <c r="Z68" i="1"/>
  <c r="Y68" i="1"/>
  <c r="AB67" i="1"/>
  <c r="AA67" i="1"/>
  <c r="Z67" i="1"/>
  <c r="Y67" i="1"/>
  <c r="AB66" i="1"/>
  <c r="AA66" i="1"/>
  <c r="Z66" i="1"/>
  <c r="Y66" i="1"/>
  <c r="AB65" i="1"/>
  <c r="AA65" i="1"/>
  <c r="Z65" i="1"/>
  <c r="Y65" i="1"/>
  <c r="AB64" i="1"/>
  <c r="AA64" i="1"/>
  <c r="Z64" i="1"/>
  <c r="Y64" i="1"/>
  <c r="AB63" i="1"/>
  <c r="AA63" i="1"/>
  <c r="Z63" i="1"/>
  <c r="Y63" i="1"/>
  <c r="AB62" i="1"/>
  <c r="AA62" i="1"/>
  <c r="Z62" i="1"/>
  <c r="Y62" i="1"/>
  <c r="AB61" i="1"/>
  <c r="AA61" i="1"/>
  <c r="Z61" i="1"/>
  <c r="Y61" i="1"/>
  <c r="AB60" i="1"/>
  <c r="AA60" i="1"/>
  <c r="Z60" i="1"/>
  <c r="Y60" i="1"/>
  <c r="AB59" i="1"/>
  <c r="AA59" i="1"/>
  <c r="Z59" i="1"/>
  <c r="Y59" i="1"/>
  <c r="AB58" i="1"/>
  <c r="AA58" i="1"/>
  <c r="Z58" i="1"/>
  <c r="Y58" i="1"/>
  <c r="AB57" i="1"/>
  <c r="AA57" i="1"/>
  <c r="Z57" i="1"/>
  <c r="Y57" i="1"/>
  <c r="AB56" i="1"/>
  <c r="AA56" i="1"/>
  <c r="Z56" i="1"/>
  <c r="Y56" i="1"/>
  <c r="AB55" i="1"/>
  <c r="AA55" i="1"/>
  <c r="Z55" i="1"/>
  <c r="Y55" i="1"/>
  <c r="AB54" i="1"/>
  <c r="AA54" i="1"/>
  <c r="Z54" i="1"/>
  <c r="Y54" i="1"/>
  <c r="AB53" i="1"/>
  <c r="AA53" i="1"/>
  <c r="Z53" i="1"/>
  <c r="Y53" i="1"/>
  <c r="AB52" i="1"/>
  <c r="AA52" i="1"/>
  <c r="Z52" i="1"/>
  <c r="Y52" i="1"/>
  <c r="AB51" i="1"/>
  <c r="AA51" i="1"/>
  <c r="Z51" i="1"/>
  <c r="Y51" i="1"/>
  <c r="AB50" i="1"/>
  <c r="AA50" i="1"/>
  <c r="Z50" i="1"/>
  <c r="Y50" i="1"/>
  <c r="AB49" i="1"/>
  <c r="AA49" i="1"/>
  <c r="Z49" i="1"/>
  <c r="Y49" i="1"/>
  <c r="AB48" i="1"/>
  <c r="AA48" i="1"/>
  <c r="Z48" i="1"/>
  <c r="Y48" i="1"/>
  <c r="AB47" i="1"/>
  <c r="AA47" i="1"/>
  <c r="Z47" i="1"/>
  <c r="Y47" i="1"/>
  <c r="AB46" i="1"/>
  <c r="AA46" i="1"/>
  <c r="Z46" i="1"/>
  <c r="Y46" i="1"/>
  <c r="AB45" i="1"/>
  <c r="AA45" i="1"/>
  <c r="Z45" i="1"/>
  <c r="Y45" i="1"/>
  <c r="AB44" i="1"/>
  <c r="AA44" i="1"/>
  <c r="Z44" i="1"/>
  <c r="Y44" i="1"/>
  <c r="AB43" i="1"/>
  <c r="AA43" i="1"/>
  <c r="Z43" i="1"/>
  <c r="Y43" i="1"/>
  <c r="AB42" i="1"/>
  <c r="AA42" i="1"/>
  <c r="Z42" i="1"/>
  <c r="Y42" i="1"/>
  <c r="AB41" i="1"/>
  <c r="AA41" i="1"/>
  <c r="Z41" i="1"/>
  <c r="Y41" i="1"/>
  <c r="AB40" i="1"/>
  <c r="AA40" i="1"/>
  <c r="Z40" i="1"/>
  <c r="Y40" i="1"/>
  <c r="AB39" i="1"/>
  <c r="AA39" i="1"/>
  <c r="Z39" i="1"/>
  <c r="Y39" i="1"/>
  <c r="AB38" i="1"/>
  <c r="AA38" i="1"/>
  <c r="Z38" i="1"/>
  <c r="Y38" i="1"/>
  <c r="AB37" i="1"/>
  <c r="AA37" i="1"/>
  <c r="Z37" i="1"/>
  <c r="Y37" i="1"/>
  <c r="AB36" i="1"/>
  <c r="AA36" i="1"/>
  <c r="Z36" i="1"/>
  <c r="Y36" i="1"/>
  <c r="AB35" i="1"/>
  <c r="AA35" i="1"/>
  <c r="Z35" i="1"/>
  <c r="Y35" i="1"/>
  <c r="AB34" i="1"/>
  <c r="AA34" i="1"/>
  <c r="Z34" i="1"/>
  <c r="Y34" i="1"/>
  <c r="AB33" i="1"/>
  <c r="AA33" i="1"/>
  <c r="Z33" i="1"/>
  <c r="Y33" i="1"/>
  <c r="AB32" i="1"/>
  <c r="AA32" i="1"/>
  <c r="Z32" i="1"/>
  <c r="Y32" i="1"/>
  <c r="AB31" i="1"/>
  <c r="AA31" i="1"/>
  <c r="Z31" i="1"/>
  <c r="Y31" i="1"/>
  <c r="AB30" i="1"/>
  <c r="AA30" i="1"/>
  <c r="Z30" i="1"/>
  <c r="Y30" i="1"/>
  <c r="AB29" i="1"/>
  <c r="AA29" i="1"/>
  <c r="Z29" i="1"/>
  <c r="Y29" i="1"/>
  <c r="AB28" i="1"/>
  <c r="AA28" i="1"/>
  <c r="Z28" i="1"/>
  <c r="Y28" i="1"/>
  <c r="AB27" i="1"/>
  <c r="AA27" i="1"/>
  <c r="Z27" i="1"/>
  <c r="Y27" i="1"/>
  <c r="AB26" i="1"/>
  <c r="AA26" i="1"/>
  <c r="Z26" i="1"/>
  <c r="Y26" i="1"/>
  <c r="AB25" i="1"/>
  <c r="AA25" i="1"/>
  <c r="Z25" i="1"/>
  <c r="Y25" i="1"/>
  <c r="AB24" i="1"/>
  <c r="AA24" i="1"/>
  <c r="Z24" i="1"/>
  <c r="Y24" i="1"/>
  <c r="AB23" i="1"/>
  <c r="AA23" i="1"/>
  <c r="Z23" i="1"/>
  <c r="Y23" i="1"/>
  <c r="AB22" i="1"/>
  <c r="AA22" i="1"/>
  <c r="Z22" i="1"/>
  <c r="Y22" i="1"/>
  <c r="AB21" i="1"/>
  <c r="AA21" i="1"/>
  <c r="Z21" i="1"/>
  <c r="Y21" i="1"/>
  <c r="AB20" i="1"/>
  <c r="AA20" i="1"/>
  <c r="Z20" i="1"/>
  <c r="Y20" i="1"/>
  <c r="AB19" i="1"/>
  <c r="AA19" i="1"/>
  <c r="Z19" i="1"/>
  <c r="Y19" i="1"/>
  <c r="AB18" i="1"/>
  <c r="AA18" i="1"/>
  <c r="Z18" i="1"/>
  <c r="Y18" i="1"/>
  <c r="AB17" i="1"/>
  <c r="AA17" i="1"/>
  <c r="Z17" i="1"/>
  <c r="Y17" i="1"/>
  <c r="AB16" i="1"/>
  <c r="AA16" i="1"/>
  <c r="Z16" i="1"/>
  <c r="Y16" i="1"/>
  <c r="AB15" i="1"/>
  <c r="AA15" i="1"/>
  <c r="Z15" i="1"/>
  <c r="Y15" i="1"/>
  <c r="AB14" i="1"/>
  <c r="AA14" i="1"/>
  <c r="Z14" i="1"/>
  <c r="Y14" i="1"/>
  <c r="AB13" i="1"/>
  <c r="AA13" i="1"/>
  <c r="Z13" i="1"/>
  <c r="Y13" i="1"/>
  <c r="AB12" i="1"/>
  <c r="AA12" i="1"/>
  <c r="Z12" i="1"/>
  <c r="Y12" i="1"/>
  <c r="AH45" i="1" l="1"/>
  <c r="AG45" i="1"/>
  <c r="BS13" i="1" l="1"/>
  <c r="BT13" i="1"/>
  <c r="BU13" i="1"/>
  <c r="BV13" i="1"/>
  <c r="BS14" i="1"/>
  <c r="BT14" i="1"/>
  <c r="BU14" i="1"/>
  <c r="BV14" i="1"/>
  <c r="BS15" i="1"/>
  <c r="BT15" i="1"/>
  <c r="BU15" i="1"/>
  <c r="BV15" i="1"/>
  <c r="BS16" i="1"/>
  <c r="BT16" i="1"/>
  <c r="BU16" i="1"/>
  <c r="BV16" i="1"/>
  <c r="BS17" i="1"/>
  <c r="BT17" i="1"/>
  <c r="BU17" i="1"/>
  <c r="BV17" i="1"/>
  <c r="BS18" i="1"/>
  <c r="BT18" i="1"/>
  <c r="BU18" i="1"/>
  <c r="BV18" i="1"/>
  <c r="BS19" i="1"/>
  <c r="BT19" i="1"/>
  <c r="BU19" i="1"/>
  <c r="BV19" i="1"/>
  <c r="BS20" i="1"/>
  <c r="BT20" i="1"/>
  <c r="BU20" i="1"/>
  <c r="BV20" i="1"/>
  <c r="BS21" i="1"/>
  <c r="BT21" i="1"/>
  <c r="BU21" i="1"/>
  <c r="BV21" i="1"/>
  <c r="BS22" i="1"/>
  <c r="BT22" i="1"/>
  <c r="BU22" i="1"/>
  <c r="BV22" i="1"/>
  <c r="BS23" i="1"/>
  <c r="BT23" i="1"/>
  <c r="BU23" i="1"/>
  <c r="BV23" i="1"/>
  <c r="BS24" i="1"/>
  <c r="BT24" i="1"/>
  <c r="BU24" i="1"/>
  <c r="BV24" i="1"/>
  <c r="BS25" i="1"/>
  <c r="BT25" i="1"/>
  <c r="BU25" i="1"/>
  <c r="BV25" i="1"/>
  <c r="BS26" i="1"/>
  <c r="BT26" i="1"/>
  <c r="BU26" i="1"/>
  <c r="BV26" i="1"/>
  <c r="BS27" i="1"/>
  <c r="BT27" i="1"/>
  <c r="BU27" i="1"/>
  <c r="BV27" i="1"/>
  <c r="BS28" i="1"/>
  <c r="BT28" i="1"/>
  <c r="BU28" i="1"/>
  <c r="BV28" i="1"/>
  <c r="BS29" i="1"/>
  <c r="BT29" i="1"/>
  <c r="BU29" i="1"/>
  <c r="BV29" i="1"/>
  <c r="BS30" i="1"/>
  <c r="BT30" i="1"/>
  <c r="BU30" i="1"/>
  <c r="BV30" i="1"/>
  <c r="BS31" i="1"/>
  <c r="BT31" i="1"/>
  <c r="BU31" i="1"/>
  <c r="BV31" i="1"/>
  <c r="BS32" i="1"/>
  <c r="BT32" i="1"/>
  <c r="BU32" i="1"/>
  <c r="BV32" i="1"/>
  <c r="BS33" i="1"/>
  <c r="BT33" i="1"/>
  <c r="BU33" i="1"/>
  <c r="BV33" i="1"/>
  <c r="BS34" i="1"/>
  <c r="BT34" i="1"/>
  <c r="BU34" i="1"/>
  <c r="BV34" i="1"/>
  <c r="BS35" i="1"/>
  <c r="BT35" i="1"/>
  <c r="BU35" i="1"/>
  <c r="BV35" i="1"/>
  <c r="BS36" i="1"/>
  <c r="BT36" i="1"/>
  <c r="BU36" i="1"/>
  <c r="BV36" i="1"/>
  <c r="BS37" i="1"/>
  <c r="BT37" i="1"/>
  <c r="BU37" i="1"/>
  <c r="BV37" i="1"/>
  <c r="BS38" i="1"/>
  <c r="BT38" i="1"/>
  <c r="BU38" i="1"/>
  <c r="BV38" i="1"/>
  <c r="BS39" i="1"/>
  <c r="BT39" i="1"/>
  <c r="BU39" i="1"/>
  <c r="BV39" i="1"/>
  <c r="BS40" i="1"/>
  <c r="BT40" i="1"/>
  <c r="BU40" i="1"/>
  <c r="BV40" i="1"/>
  <c r="BS41" i="1"/>
  <c r="BT41" i="1"/>
  <c r="BU41" i="1"/>
  <c r="BV41" i="1"/>
  <c r="BS42" i="1"/>
  <c r="BT42" i="1"/>
  <c r="BU42" i="1"/>
  <c r="BV42" i="1"/>
  <c r="BS43" i="1"/>
  <c r="BT43" i="1"/>
  <c r="BU43" i="1"/>
  <c r="BV43" i="1"/>
  <c r="BS44" i="1"/>
  <c r="BT44" i="1"/>
  <c r="BU44" i="1"/>
  <c r="BV44" i="1"/>
  <c r="BS45" i="1"/>
  <c r="BT45" i="1"/>
  <c r="BU45" i="1"/>
  <c r="BV45" i="1"/>
  <c r="BS46" i="1"/>
  <c r="BT46" i="1"/>
  <c r="BU46" i="1"/>
  <c r="BV46" i="1"/>
  <c r="BS47" i="1"/>
  <c r="BT47" i="1"/>
  <c r="BU47" i="1"/>
  <c r="BV47" i="1"/>
  <c r="BS48" i="1"/>
  <c r="BT48" i="1"/>
  <c r="BU48" i="1"/>
  <c r="BV48" i="1"/>
  <c r="BS49" i="1"/>
  <c r="BT49" i="1"/>
  <c r="BU49" i="1"/>
  <c r="BV49" i="1"/>
  <c r="BS50" i="1"/>
  <c r="BT50" i="1"/>
  <c r="BU50" i="1"/>
  <c r="BV50" i="1"/>
  <c r="BS51" i="1"/>
  <c r="BT51" i="1"/>
  <c r="BU51" i="1"/>
  <c r="BV51" i="1"/>
  <c r="BS52" i="1"/>
  <c r="BT52" i="1"/>
  <c r="BU52" i="1"/>
  <c r="BV52" i="1"/>
  <c r="BS53" i="1"/>
  <c r="BT53" i="1"/>
  <c r="BU53" i="1"/>
  <c r="BV53" i="1"/>
  <c r="BS54" i="1"/>
  <c r="BT54" i="1"/>
  <c r="BU54" i="1"/>
  <c r="BV54" i="1"/>
  <c r="BS55" i="1"/>
  <c r="BT55" i="1"/>
  <c r="BU55" i="1"/>
  <c r="BV55" i="1"/>
  <c r="BS56" i="1"/>
  <c r="BT56" i="1"/>
  <c r="BU56" i="1"/>
  <c r="BV56" i="1"/>
  <c r="BS57" i="1"/>
  <c r="BT57" i="1"/>
  <c r="BU57" i="1"/>
  <c r="BV57" i="1"/>
  <c r="BS58" i="1"/>
  <c r="BT58" i="1"/>
  <c r="BU58" i="1"/>
  <c r="BV58" i="1"/>
  <c r="BS59" i="1"/>
  <c r="BT59" i="1"/>
  <c r="BU59" i="1"/>
  <c r="BV59" i="1"/>
  <c r="BS60" i="1"/>
  <c r="BT60" i="1"/>
  <c r="BU60" i="1"/>
  <c r="BV60" i="1"/>
  <c r="BS61" i="1"/>
  <c r="BT61" i="1"/>
  <c r="BU61" i="1"/>
  <c r="BV61" i="1"/>
  <c r="BS62" i="1"/>
  <c r="BT62" i="1"/>
  <c r="BU62" i="1"/>
  <c r="BV62" i="1"/>
  <c r="BS63" i="1"/>
  <c r="BT63" i="1"/>
  <c r="BU63" i="1"/>
  <c r="BV63" i="1"/>
  <c r="BS64" i="1"/>
  <c r="BT64" i="1"/>
  <c r="BU64" i="1"/>
  <c r="BV64" i="1"/>
  <c r="BS65" i="1"/>
  <c r="BT65" i="1"/>
  <c r="BU65" i="1"/>
  <c r="BV65" i="1"/>
  <c r="BS66" i="1"/>
  <c r="BT66" i="1"/>
  <c r="BU66" i="1"/>
  <c r="BV66" i="1"/>
  <c r="BS67" i="1"/>
  <c r="BT67" i="1"/>
  <c r="BU67" i="1"/>
  <c r="BV67" i="1"/>
  <c r="BS68" i="1"/>
  <c r="BT68" i="1"/>
  <c r="BU68" i="1"/>
  <c r="BV68" i="1"/>
  <c r="BS69" i="1"/>
  <c r="BT69" i="1"/>
  <c r="BU69" i="1"/>
  <c r="BV69" i="1"/>
  <c r="BS70" i="1"/>
  <c r="BT70" i="1"/>
  <c r="BU70" i="1"/>
  <c r="BV70" i="1"/>
  <c r="BS71" i="1"/>
  <c r="BT71" i="1"/>
  <c r="BU71" i="1"/>
  <c r="BV71" i="1"/>
  <c r="BS72" i="1"/>
  <c r="BT72" i="1"/>
  <c r="BU72" i="1"/>
  <c r="BV72" i="1"/>
  <c r="BS73" i="1"/>
  <c r="BT73" i="1"/>
  <c r="BU73" i="1"/>
  <c r="BV73" i="1"/>
  <c r="BS74" i="1"/>
  <c r="BT74" i="1"/>
  <c r="BU74" i="1"/>
  <c r="BV74" i="1"/>
  <c r="BS75" i="1"/>
  <c r="BT75" i="1"/>
  <c r="BU75" i="1"/>
  <c r="BV75" i="1"/>
  <c r="BS76" i="1"/>
  <c r="BT76" i="1"/>
  <c r="BU76" i="1"/>
  <c r="BV76" i="1"/>
  <c r="BS77" i="1"/>
  <c r="BT77" i="1"/>
  <c r="BU77" i="1"/>
  <c r="BV77" i="1"/>
  <c r="BS78" i="1"/>
  <c r="BT78" i="1"/>
  <c r="BU78" i="1"/>
  <c r="BV78" i="1"/>
  <c r="BS79" i="1"/>
  <c r="BT79" i="1"/>
  <c r="BU79" i="1"/>
  <c r="BV79" i="1"/>
  <c r="BS80" i="1"/>
  <c r="BT80" i="1"/>
  <c r="BU80" i="1"/>
  <c r="BV80" i="1"/>
  <c r="BS81" i="1"/>
  <c r="BT81" i="1"/>
  <c r="BU81" i="1"/>
  <c r="BV81" i="1"/>
  <c r="BS82" i="1"/>
  <c r="BT82" i="1"/>
  <c r="BU82" i="1"/>
  <c r="BV82" i="1"/>
  <c r="BS83" i="1"/>
  <c r="BT83" i="1"/>
  <c r="BU83" i="1"/>
  <c r="BV83" i="1"/>
  <c r="BS84" i="1"/>
  <c r="BT84" i="1"/>
  <c r="BU84" i="1"/>
  <c r="BV84" i="1"/>
  <c r="BS85" i="1"/>
  <c r="BT85" i="1"/>
  <c r="BU85" i="1"/>
  <c r="BV85" i="1"/>
  <c r="BS86" i="1"/>
  <c r="BT86" i="1"/>
  <c r="BU86" i="1"/>
  <c r="BV86" i="1"/>
  <c r="BS87" i="1"/>
  <c r="BT87" i="1"/>
  <c r="BU87" i="1"/>
  <c r="BV87" i="1"/>
  <c r="BS88" i="1"/>
  <c r="BT88" i="1"/>
  <c r="BU88" i="1"/>
  <c r="BV88" i="1"/>
  <c r="BS89" i="1"/>
  <c r="BT89" i="1"/>
  <c r="BU89" i="1"/>
  <c r="BV89" i="1"/>
  <c r="BS90" i="1"/>
  <c r="BT90" i="1"/>
  <c r="BU90" i="1"/>
  <c r="BV90" i="1"/>
  <c r="BS91" i="1"/>
  <c r="BT91" i="1"/>
  <c r="BU91" i="1"/>
  <c r="BV91" i="1"/>
  <c r="BS92" i="1"/>
  <c r="BT92" i="1"/>
  <c r="BU92" i="1"/>
  <c r="BV92" i="1"/>
  <c r="BS93" i="1"/>
  <c r="BT93" i="1"/>
  <c r="BU93" i="1"/>
  <c r="BV93" i="1"/>
  <c r="BS94" i="1"/>
  <c r="BT94" i="1"/>
  <c r="BU94" i="1"/>
  <c r="BV94" i="1"/>
  <c r="BS95" i="1"/>
  <c r="BT95" i="1"/>
  <c r="BU95" i="1"/>
  <c r="BV95" i="1"/>
  <c r="BS96" i="1"/>
  <c r="BT96" i="1"/>
  <c r="BU96" i="1"/>
  <c r="BV96" i="1"/>
  <c r="BS97" i="1"/>
  <c r="BT97" i="1"/>
  <c r="BU97" i="1"/>
  <c r="BV97" i="1"/>
  <c r="BS98" i="1"/>
  <c r="BT98" i="1"/>
  <c r="BU98" i="1"/>
  <c r="BV98" i="1"/>
  <c r="BS99" i="1"/>
  <c r="BT99" i="1"/>
  <c r="BU99" i="1"/>
  <c r="BV99" i="1"/>
  <c r="BS100" i="1"/>
  <c r="BT100" i="1"/>
  <c r="BU100" i="1"/>
  <c r="BV100" i="1"/>
  <c r="BS101" i="1"/>
  <c r="BT101" i="1"/>
  <c r="BU101" i="1"/>
  <c r="BV101" i="1"/>
  <c r="BS102" i="1"/>
  <c r="BT102" i="1"/>
  <c r="BU102" i="1"/>
  <c r="BV102" i="1"/>
  <c r="BS103" i="1"/>
  <c r="BT103" i="1"/>
  <c r="BU103" i="1"/>
  <c r="BV103" i="1"/>
  <c r="BS104" i="1"/>
  <c r="BT104" i="1"/>
  <c r="BU104" i="1"/>
  <c r="BV104" i="1"/>
  <c r="BS105" i="1"/>
  <c r="BT105" i="1"/>
  <c r="BU105" i="1"/>
  <c r="BV105" i="1"/>
  <c r="BS106" i="1"/>
  <c r="BT106" i="1"/>
  <c r="BU106" i="1"/>
  <c r="BV106" i="1"/>
  <c r="BS107" i="1"/>
  <c r="BT107" i="1"/>
  <c r="BU107" i="1"/>
  <c r="BV107" i="1"/>
  <c r="BS108" i="1"/>
  <c r="BT108" i="1"/>
  <c r="BU108" i="1"/>
  <c r="BV108" i="1"/>
  <c r="BS109" i="1"/>
  <c r="BT109" i="1"/>
  <c r="BU109" i="1"/>
  <c r="BV109" i="1"/>
  <c r="BS110" i="1"/>
  <c r="BT110" i="1"/>
  <c r="BU110" i="1"/>
  <c r="BV110" i="1"/>
  <c r="BS111" i="1"/>
  <c r="BT111" i="1"/>
  <c r="BU111" i="1"/>
  <c r="BV111" i="1"/>
  <c r="BS112" i="1"/>
  <c r="BT112" i="1"/>
  <c r="BU112" i="1"/>
  <c r="BV112" i="1"/>
  <c r="BS113" i="1"/>
  <c r="BT113" i="1"/>
  <c r="BU113" i="1"/>
  <c r="BV113" i="1"/>
  <c r="BS114" i="1"/>
  <c r="BT114" i="1"/>
  <c r="BU114" i="1"/>
  <c r="BV114" i="1"/>
  <c r="BS115" i="1"/>
  <c r="BT115" i="1"/>
  <c r="BU115" i="1"/>
  <c r="BV115" i="1"/>
  <c r="BS116" i="1"/>
  <c r="BT116" i="1"/>
  <c r="BU116" i="1"/>
  <c r="BV116" i="1"/>
  <c r="BS117" i="1"/>
  <c r="BT117" i="1"/>
  <c r="BU117" i="1"/>
  <c r="BV117" i="1"/>
  <c r="BS118" i="1"/>
  <c r="BT118" i="1"/>
  <c r="BU118" i="1"/>
  <c r="BV118" i="1"/>
  <c r="BS119" i="1"/>
  <c r="BT119" i="1"/>
  <c r="BU119" i="1"/>
  <c r="BV119" i="1"/>
  <c r="BS120" i="1"/>
  <c r="BT120" i="1"/>
  <c r="BU120" i="1"/>
  <c r="BV120" i="1"/>
  <c r="BS121" i="1"/>
  <c r="BT121" i="1"/>
  <c r="BU121" i="1"/>
  <c r="BV121" i="1"/>
  <c r="BS122" i="1"/>
  <c r="BT122" i="1"/>
  <c r="BU122" i="1"/>
  <c r="BV122" i="1"/>
  <c r="BS123" i="1"/>
  <c r="BT123" i="1"/>
  <c r="BU123" i="1"/>
  <c r="BV123" i="1"/>
  <c r="BS124" i="1"/>
  <c r="BT124" i="1"/>
  <c r="BU124" i="1"/>
  <c r="BV124" i="1"/>
  <c r="BS125" i="1"/>
  <c r="BT125" i="1"/>
  <c r="BU125" i="1"/>
  <c r="BV125" i="1"/>
  <c r="BS126" i="1"/>
  <c r="BT126" i="1"/>
  <c r="BU126" i="1"/>
  <c r="BV126" i="1"/>
  <c r="BS127" i="1"/>
  <c r="BT127" i="1"/>
  <c r="BU127" i="1"/>
  <c r="BV127" i="1"/>
  <c r="BS128" i="1"/>
  <c r="BT128" i="1"/>
  <c r="BU128" i="1"/>
  <c r="BV128" i="1"/>
  <c r="BS129" i="1"/>
  <c r="BT129" i="1"/>
  <c r="BU129" i="1"/>
  <c r="BV129" i="1"/>
  <c r="BS130" i="1"/>
  <c r="BT130" i="1"/>
  <c r="BU130" i="1"/>
  <c r="BV130" i="1"/>
  <c r="BS131" i="1"/>
  <c r="BT131" i="1"/>
  <c r="BU131" i="1"/>
  <c r="BV131" i="1"/>
  <c r="BS132" i="1"/>
  <c r="BT132" i="1"/>
  <c r="BU132" i="1"/>
  <c r="BV132" i="1"/>
  <c r="BS133" i="1"/>
  <c r="BT133" i="1"/>
  <c r="BU133" i="1"/>
  <c r="BV133" i="1"/>
  <c r="BS134" i="1"/>
  <c r="BT134" i="1"/>
  <c r="BU134" i="1"/>
  <c r="BV134" i="1"/>
  <c r="BS135" i="1"/>
  <c r="BT135" i="1"/>
  <c r="BU135" i="1"/>
  <c r="BV135" i="1"/>
  <c r="BS136" i="1"/>
  <c r="BT136" i="1"/>
  <c r="BU136" i="1"/>
  <c r="BV136" i="1"/>
  <c r="BS137" i="1"/>
  <c r="BT137" i="1"/>
  <c r="BU137" i="1"/>
  <c r="BV137" i="1"/>
  <c r="BS138" i="1"/>
  <c r="BT138" i="1"/>
  <c r="BU138" i="1"/>
  <c r="BV138" i="1"/>
  <c r="BS139" i="1"/>
  <c r="BT139" i="1"/>
  <c r="BU139" i="1"/>
  <c r="BV139" i="1"/>
  <c r="BS140" i="1"/>
  <c r="BT140" i="1"/>
  <c r="BU140" i="1"/>
  <c r="BV140" i="1"/>
  <c r="BS141" i="1"/>
  <c r="BT141" i="1"/>
  <c r="BU141" i="1"/>
  <c r="BV141" i="1"/>
  <c r="BS142" i="1"/>
  <c r="BT142" i="1"/>
  <c r="BU142" i="1"/>
  <c r="BV142" i="1"/>
  <c r="BS143" i="1"/>
  <c r="BT143" i="1"/>
  <c r="BU143" i="1"/>
  <c r="BV143" i="1"/>
  <c r="BT12" i="1"/>
  <c r="BU12" i="1"/>
  <c r="BV12" i="1"/>
  <c r="BS12" i="1"/>
  <c r="N144" i="1" l="1"/>
  <c r="O144" i="1" s="1"/>
  <c r="L143" i="1"/>
  <c r="L142" i="1"/>
  <c r="L141" i="1"/>
  <c r="L140" i="1"/>
  <c r="L139" i="1"/>
  <c r="I139" i="1"/>
  <c r="H139" i="1"/>
  <c r="G139" i="1"/>
  <c r="F139" i="1"/>
  <c r="L138" i="1"/>
  <c r="I138" i="1"/>
  <c r="H138" i="1"/>
  <c r="G138" i="1"/>
  <c r="F138" i="1"/>
  <c r="L137" i="1"/>
  <c r="I137" i="1"/>
  <c r="H137" i="1"/>
  <c r="G137" i="1"/>
  <c r="F137" i="1"/>
  <c r="L136" i="1"/>
  <c r="L135" i="1"/>
  <c r="I135" i="1"/>
  <c r="H135" i="1"/>
  <c r="G135" i="1"/>
  <c r="F135" i="1"/>
  <c r="L134" i="1"/>
  <c r="I134" i="1"/>
  <c r="H134" i="1"/>
  <c r="G134" i="1"/>
  <c r="F134" i="1"/>
  <c r="L133" i="1"/>
  <c r="L132" i="1"/>
  <c r="I132" i="1"/>
  <c r="H132" i="1"/>
  <c r="G132" i="1"/>
  <c r="F132" i="1"/>
  <c r="L131" i="1"/>
  <c r="I131" i="1"/>
  <c r="H131" i="1"/>
  <c r="G131" i="1"/>
  <c r="F131" i="1"/>
  <c r="L130" i="1"/>
  <c r="I130" i="1"/>
  <c r="H130" i="1"/>
  <c r="G130" i="1"/>
  <c r="F130" i="1"/>
  <c r="L129" i="1"/>
  <c r="I129" i="1"/>
  <c r="H129" i="1"/>
  <c r="G129" i="1"/>
  <c r="F129" i="1"/>
  <c r="L128" i="1"/>
  <c r="I128" i="1"/>
  <c r="H128" i="1"/>
  <c r="G128" i="1"/>
  <c r="F128" i="1"/>
  <c r="L127" i="1"/>
  <c r="L126" i="1"/>
  <c r="L125" i="1"/>
  <c r="I125" i="1"/>
  <c r="H125" i="1"/>
  <c r="G125" i="1"/>
  <c r="F125" i="1"/>
  <c r="L124" i="1"/>
  <c r="L123" i="1"/>
  <c r="L122" i="1"/>
  <c r="I122" i="1"/>
  <c r="H122" i="1"/>
  <c r="G122" i="1"/>
  <c r="F122" i="1"/>
  <c r="L121" i="1"/>
  <c r="I121" i="1"/>
  <c r="H121" i="1"/>
  <c r="G121" i="1"/>
  <c r="F121" i="1"/>
  <c r="L120" i="1"/>
  <c r="I120" i="1"/>
  <c r="H120" i="1"/>
  <c r="G120" i="1"/>
  <c r="F120" i="1"/>
  <c r="L119" i="1"/>
  <c r="I119" i="1"/>
  <c r="H119" i="1"/>
  <c r="G119" i="1"/>
  <c r="F119" i="1"/>
  <c r="L118" i="1"/>
  <c r="I118" i="1"/>
  <c r="H118" i="1"/>
  <c r="G118" i="1"/>
  <c r="F118" i="1"/>
  <c r="L117" i="1"/>
  <c r="I117" i="1"/>
  <c r="H117" i="1"/>
  <c r="G117" i="1"/>
  <c r="F117" i="1"/>
  <c r="L116" i="1"/>
  <c r="I116" i="1"/>
  <c r="H116" i="1"/>
  <c r="G116" i="1"/>
  <c r="F116" i="1"/>
  <c r="L115" i="1"/>
  <c r="I115" i="1"/>
  <c r="H115" i="1"/>
  <c r="G115" i="1"/>
  <c r="F115" i="1"/>
  <c r="L114" i="1"/>
  <c r="I114" i="1"/>
  <c r="H114" i="1"/>
  <c r="G114" i="1"/>
  <c r="F114" i="1"/>
  <c r="L113" i="1"/>
  <c r="I113" i="1"/>
  <c r="H113" i="1"/>
  <c r="G113" i="1"/>
  <c r="F113" i="1"/>
  <c r="L112" i="1"/>
  <c r="I112" i="1"/>
  <c r="H112" i="1"/>
  <c r="G112" i="1"/>
  <c r="F112" i="1"/>
  <c r="L111" i="1"/>
  <c r="I111" i="1"/>
  <c r="H111" i="1"/>
  <c r="G111" i="1"/>
  <c r="F111" i="1"/>
  <c r="L110" i="1"/>
  <c r="I110" i="1"/>
  <c r="H110" i="1"/>
  <c r="G110" i="1"/>
  <c r="F110" i="1"/>
  <c r="L109" i="1"/>
  <c r="I109" i="1"/>
  <c r="H109" i="1"/>
  <c r="G109" i="1"/>
  <c r="F109" i="1"/>
  <c r="L108" i="1"/>
  <c r="I108" i="1"/>
  <c r="H108" i="1"/>
  <c r="G108" i="1"/>
  <c r="F108" i="1"/>
  <c r="L107" i="1"/>
  <c r="I107" i="1"/>
  <c r="H107" i="1"/>
  <c r="G107" i="1"/>
  <c r="F107" i="1"/>
  <c r="L106" i="1"/>
  <c r="I106" i="1"/>
  <c r="H106" i="1"/>
  <c r="G106" i="1"/>
  <c r="F106" i="1"/>
  <c r="L105" i="1"/>
  <c r="I105" i="1"/>
  <c r="H105" i="1"/>
  <c r="G105" i="1"/>
  <c r="F105" i="1"/>
  <c r="L104" i="1"/>
  <c r="I104" i="1"/>
  <c r="H104" i="1"/>
  <c r="G104" i="1"/>
  <c r="F104" i="1"/>
  <c r="L103" i="1"/>
  <c r="I103" i="1"/>
  <c r="H103" i="1"/>
  <c r="G103" i="1"/>
  <c r="F103" i="1"/>
  <c r="L102" i="1"/>
  <c r="I102" i="1"/>
  <c r="H102" i="1"/>
  <c r="G102" i="1"/>
  <c r="F102" i="1"/>
  <c r="L101" i="1"/>
  <c r="I101" i="1"/>
  <c r="H101" i="1"/>
  <c r="G101" i="1"/>
  <c r="F101" i="1"/>
  <c r="L100" i="1"/>
  <c r="I100" i="1"/>
  <c r="H100" i="1"/>
  <c r="G100" i="1"/>
  <c r="F100" i="1"/>
  <c r="L99" i="1"/>
  <c r="I99" i="1"/>
  <c r="H99" i="1"/>
  <c r="G99" i="1"/>
  <c r="F99" i="1"/>
  <c r="L98" i="1"/>
  <c r="I98" i="1"/>
  <c r="H98" i="1"/>
  <c r="G98" i="1"/>
  <c r="F98" i="1"/>
  <c r="L97" i="1"/>
  <c r="I97" i="1"/>
  <c r="H97" i="1"/>
  <c r="G97" i="1"/>
  <c r="F97" i="1"/>
  <c r="L96" i="1"/>
  <c r="I96" i="1"/>
  <c r="H96" i="1"/>
  <c r="G96" i="1"/>
  <c r="F96" i="1"/>
  <c r="L95" i="1"/>
  <c r="I95" i="1"/>
  <c r="H95" i="1"/>
  <c r="G95" i="1"/>
  <c r="F95" i="1"/>
  <c r="L94" i="1"/>
  <c r="I94" i="1"/>
  <c r="H94" i="1"/>
  <c r="G94" i="1"/>
  <c r="F94" i="1"/>
  <c r="L93" i="1"/>
  <c r="I93" i="1"/>
  <c r="H93" i="1"/>
  <c r="G93" i="1"/>
  <c r="F93" i="1"/>
  <c r="L92" i="1"/>
  <c r="I92" i="1"/>
  <c r="H92" i="1"/>
  <c r="G92" i="1"/>
  <c r="F92" i="1"/>
  <c r="L91" i="1"/>
  <c r="I91" i="1"/>
  <c r="H91" i="1"/>
  <c r="G91" i="1"/>
  <c r="F91" i="1"/>
  <c r="L90" i="1"/>
  <c r="I90" i="1"/>
  <c r="H90" i="1"/>
  <c r="G90" i="1"/>
  <c r="F90" i="1"/>
  <c r="L89" i="1"/>
  <c r="L88" i="1"/>
  <c r="L87" i="1"/>
  <c r="I87" i="1"/>
  <c r="H87" i="1"/>
  <c r="G87" i="1"/>
  <c r="F87" i="1"/>
  <c r="L86" i="1"/>
  <c r="I86" i="1"/>
  <c r="H86" i="1"/>
  <c r="G86" i="1"/>
  <c r="F86" i="1"/>
  <c r="L85" i="1"/>
  <c r="I85" i="1"/>
  <c r="H85" i="1"/>
  <c r="G85" i="1"/>
  <c r="F85" i="1"/>
  <c r="L84" i="1"/>
  <c r="I84" i="1"/>
  <c r="H84" i="1"/>
  <c r="G84" i="1"/>
  <c r="F84" i="1"/>
  <c r="L83" i="1"/>
  <c r="I83" i="1"/>
  <c r="H83" i="1"/>
  <c r="G83" i="1"/>
  <c r="F83" i="1"/>
  <c r="L82" i="1"/>
  <c r="I82" i="1"/>
  <c r="H82" i="1"/>
  <c r="G82" i="1"/>
  <c r="F82" i="1"/>
  <c r="L81" i="1"/>
  <c r="I81" i="1"/>
  <c r="H81" i="1"/>
  <c r="G81" i="1"/>
  <c r="F81" i="1"/>
  <c r="L80" i="1"/>
  <c r="I80" i="1"/>
  <c r="H80" i="1"/>
  <c r="G80" i="1"/>
  <c r="F80" i="1"/>
  <c r="L78" i="1"/>
  <c r="I78" i="1"/>
  <c r="H78" i="1"/>
  <c r="G78" i="1"/>
  <c r="F78" i="1"/>
  <c r="I77" i="1"/>
  <c r="H77" i="1"/>
  <c r="G77" i="1"/>
  <c r="F77" i="1"/>
  <c r="L76" i="1"/>
  <c r="I76" i="1"/>
  <c r="H76" i="1"/>
  <c r="G76" i="1"/>
  <c r="F76" i="1"/>
  <c r="L75" i="1"/>
  <c r="I75" i="1"/>
  <c r="H75" i="1"/>
  <c r="G75" i="1"/>
  <c r="F75" i="1"/>
  <c r="L74" i="1"/>
  <c r="I74" i="1"/>
  <c r="H74" i="1"/>
  <c r="G74" i="1"/>
  <c r="F74" i="1"/>
  <c r="L73" i="1"/>
  <c r="I73" i="1"/>
  <c r="H73" i="1"/>
  <c r="G73" i="1"/>
  <c r="F73" i="1"/>
  <c r="L72" i="1"/>
  <c r="I72" i="1"/>
  <c r="H72" i="1"/>
  <c r="G72" i="1"/>
  <c r="F72" i="1"/>
  <c r="L71" i="1"/>
  <c r="I71" i="1"/>
  <c r="H71" i="1"/>
  <c r="G71" i="1"/>
  <c r="F71" i="1"/>
  <c r="L70" i="1"/>
  <c r="I70" i="1"/>
  <c r="H70" i="1"/>
  <c r="G70" i="1"/>
  <c r="F70" i="1"/>
  <c r="L69" i="1"/>
  <c r="I69" i="1"/>
  <c r="H69" i="1"/>
  <c r="G69" i="1"/>
  <c r="F69" i="1"/>
  <c r="L68" i="1"/>
  <c r="I68" i="1"/>
  <c r="H68" i="1"/>
  <c r="G68" i="1"/>
  <c r="F68" i="1"/>
  <c r="L67" i="1"/>
  <c r="I67" i="1"/>
  <c r="H67" i="1"/>
  <c r="G67" i="1"/>
  <c r="F67" i="1"/>
  <c r="L66" i="1"/>
  <c r="I66" i="1"/>
  <c r="H66" i="1"/>
  <c r="G66" i="1"/>
  <c r="F66" i="1"/>
  <c r="L65" i="1"/>
  <c r="I65" i="1"/>
  <c r="H65" i="1"/>
  <c r="G65" i="1"/>
  <c r="F65" i="1"/>
  <c r="L64" i="1"/>
  <c r="L63" i="1"/>
  <c r="I63" i="1"/>
  <c r="H63" i="1"/>
  <c r="G63" i="1"/>
  <c r="F63" i="1"/>
  <c r="L62" i="1"/>
  <c r="I62" i="1"/>
  <c r="H62" i="1"/>
  <c r="G62" i="1"/>
  <c r="F62" i="1"/>
  <c r="L61" i="1"/>
  <c r="I61" i="1"/>
  <c r="H61" i="1"/>
  <c r="G61" i="1"/>
  <c r="F61" i="1"/>
  <c r="L60" i="1"/>
  <c r="I60" i="1"/>
  <c r="H60" i="1"/>
  <c r="G60" i="1"/>
  <c r="F60" i="1"/>
  <c r="L59" i="1"/>
  <c r="I59" i="1"/>
  <c r="H59" i="1"/>
  <c r="G59" i="1"/>
  <c r="F59" i="1"/>
  <c r="L58" i="1"/>
  <c r="I58" i="1"/>
  <c r="H58" i="1"/>
  <c r="G58" i="1"/>
  <c r="F58" i="1"/>
  <c r="L57" i="1"/>
  <c r="I57" i="1"/>
  <c r="H57" i="1"/>
  <c r="G57" i="1"/>
  <c r="F57" i="1"/>
  <c r="L56" i="1"/>
  <c r="I56" i="1"/>
  <c r="H56" i="1"/>
  <c r="G56" i="1"/>
  <c r="F56" i="1"/>
  <c r="L55" i="1"/>
  <c r="I55" i="1"/>
  <c r="H55" i="1"/>
  <c r="G55" i="1"/>
  <c r="F55" i="1"/>
  <c r="L54" i="1"/>
  <c r="I54" i="1"/>
  <c r="H54" i="1"/>
  <c r="G54" i="1"/>
  <c r="F54" i="1"/>
  <c r="L53" i="1"/>
  <c r="I53" i="1"/>
  <c r="H53" i="1"/>
  <c r="G53" i="1"/>
  <c r="F53" i="1"/>
  <c r="L52" i="1"/>
  <c r="I52" i="1"/>
  <c r="H52" i="1"/>
  <c r="G52" i="1"/>
  <c r="F52" i="1"/>
  <c r="L51" i="1"/>
  <c r="I51" i="1"/>
  <c r="H51" i="1"/>
  <c r="G51" i="1"/>
  <c r="F51" i="1"/>
  <c r="L50" i="1"/>
  <c r="I50" i="1"/>
  <c r="H50" i="1"/>
  <c r="G50" i="1"/>
  <c r="F50" i="1"/>
  <c r="L49" i="1"/>
  <c r="I49" i="1"/>
  <c r="H49" i="1"/>
  <c r="G49" i="1"/>
  <c r="F49" i="1"/>
  <c r="L48" i="1"/>
  <c r="I48" i="1"/>
  <c r="H48" i="1"/>
  <c r="G48" i="1"/>
  <c r="F48" i="1"/>
  <c r="L47" i="1"/>
  <c r="I47" i="1"/>
  <c r="H47" i="1"/>
  <c r="G47" i="1"/>
  <c r="F47" i="1"/>
  <c r="L46" i="1"/>
  <c r="I46" i="1"/>
  <c r="H46" i="1"/>
  <c r="G46" i="1"/>
  <c r="F46" i="1"/>
  <c r="L45" i="1"/>
  <c r="I45" i="1"/>
  <c r="H45" i="1"/>
  <c r="G45" i="1"/>
  <c r="F45" i="1"/>
  <c r="L44" i="1"/>
  <c r="I44" i="1"/>
  <c r="H44" i="1"/>
  <c r="G44" i="1"/>
  <c r="F44" i="1"/>
  <c r="L43" i="1"/>
  <c r="I43" i="1"/>
  <c r="H43" i="1"/>
  <c r="G43" i="1"/>
  <c r="F43" i="1"/>
  <c r="L42" i="1"/>
  <c r="I42" i="1"/>
  <c r="H42" i="1"/>
  <c r="G42" i="1"/>
  <c r="F42" i="1"/>
  <c r="L41" i="1"/>
  <c r="I41" i="1"/>
  <c r="H41" i="1"/>
  <c r="G41" i="1"/>
  <c r="F41" i="1"/>
  <c r="L40" i="1"/>
  <c r="I40" i="1"/>
  <c r="H40" i="1"/>
  <c r="G40" i="1"/>
  <c r="F40" i="1"/>
  <c r="L39" i="1"/>
  <c r="I39" i="1"/>
  <c r="H39" i="1"/>
  <c r="G39" i="1"/>
  <c r="F39" i="1"/>
  <c r="L38" i="1"/>
  <c r="L37" i="1"/>
  <c r="L36" i="1"/>
  <c r="I36" i="1"/>
  <c r="H36" i="1"/>
  <c r="G36" i="1"/>
  <c r="F36" i="1"/>
  <c r="L35" i="1"/>
  <c r="I35" i="1"/>
  <c r="H35" i="1"/>
  <c r="G35" i="1"/>
  <c r="F35" i="1"/>
  <c r="L34" i="1"/>
  <c r="I34" i="1"/>
  <c r="H34" i="1"/>
  <c r="G34" i="1"/>
  <c r="F34" i="1"/>
  <c r="L33" i="1"/>
  <c r="I33" i="1"/>
  <c r="H33" i="1"/>
  <c r="G33" i="1"/>
  <c r="F33" i="1"/>
  <c r="L32" i="1"/>
  <c r="I32" i="1"/>
  <c r="H32" i="1"/>
  <c r="G32" i="1"/>
  <c r="F32" i="1"/>
  <c r="L31" i="1"/>
  <c r="I31" i="1"/>
  <c r="H31" i="1"/>
  <c r="G31" i="1"/>
  <c r="F31" i="1"/>
  <c r="L30" i="1"/>
  <c r="L29" i="1"/>
  <c r="I29" i="1"/>
  <c r="H29" i="1"/>
  <c r="G29" i="1"/>
  <c r="F29" i="1"/>
  <c r="L28" i="1"/>
  <c r="I28" i="1"/>
  <c r="H28" i="1"/>
  <c r="G28" i="1"/>
  <c r="F28" i="1"/>
  <c r="L27" i="1"/>
  <c r="I27" i="1"/>
  <c r="H27" i="1"/>
  <c r="G27" i="1"/>
  <c r="F27" i="1"/>
  <c r="L26" i="1"/>
  <c r="I26" i="1"/>
  <c r="H26" i="1"/>
  <c r="G26" i="1"/>
  <c r="F26" i="1"/>
  <c r="L25" i="1"/>
  <c r="I25" i="1"/>
  <c r="H25" i="1"/>
  <c r="G25" i="1"/>
  <c r="F25" i="1"/>
  <c r="L24" i="1"/>
  <c r="I24" i="1"/>
  <c r="H24" i="1"/>
  <c r="G24" i="1"/>
  <c r="F24" i="1"/>
  <c r="L23" i="1"/>
  <c r="I23" i="1"/>
  <c r="H23" i="1"/>
  <c r="G23" i="1"/>
  <c r="F23" i="1"/>
  <c r="L22" i="1"/>
  <c r="L21" i="1"/>
  <c r="I21" i="1"/>
  <c r="H21" i="1"/>
  <c r="G21" i="1"/>
  <c r="F21" i="1"/>
  <c r="L20" i="1"/>
  <c r="I20" i="1"/>
  <c r="H20" i="1"/>
  <c r="G20" i="1"/>
  <c r="F20" i="1"/>
  <c r="L19" i="1"/>
  <c r="I19" i="1"/>
  <c r="H19" i="1"/>
  <c r="G19" i="1"/>
  <c r="F19" i="1"/>
  <c r="L18" i="1"/>
  <c r="I18" i="1"/>
  <c r="H18" i="1"/>
  <c r="G18" i="1"/>
  <c r="F18" i="1"/>
  <c r="L17" i="1"/>
  <c r="I17" i="1"/>
  <c r="H17" i="1"/>
  <c r="G17" i="1"/>
  <c r="F17" i="1"/>
  <c r="L16" i="1"/>
  <c r="I16" i="1"/>
  <c r="H16" i="1"/>
  <c r="G16" i="1"/>
  <c r="F16" i="1"/>
  <c r="L15" i="1"/>
  <c r="I15" i="1"/>
  <c r="H15" i="1"/>
  <c r="G15" i="1"/>
  <c r="F15" i="1"/>
  <c r="L14" i="1"/>
  <c r="I14" i="1"/>
  <c r="H14" i="1"/>
  <c r="G14" i="1"/>
  <c r="F14" i="1"/>
  <c r="L13" i="1"/>
  <c r="I13" i="1"/>
  <c r="H13" i="1"/>
  <c r="G13" i="1"/>
  <c r="F13" i="1"/>
  <c r="L12" i="1"/>
  <c r="I12" i="1"/>
  <c r="H12" i="1"/>
  <c r="G12" i="1"/>
  <c r="F12" i="1"/>
</calcChain>
</file>

<file path=xl/sharedStrings.xml><?xml version="1.0" encoding="utf-8"?>
<sst xmlns="http://schemas.openxmlformats.org/spreadsheetml/2006/main" count="629" uniqueCount="485">
  <si>
    <t>Коэффициент индексации</t>
  </si>
  <si>
    <t>Прейскурант цен на услуги  по техническому обслуживанию и ремонту газораспределительных систем (прочие работы) ООО «Газэнергосеть  Хабаровск» на 2020 год</t>
  </si>
  <si>
    <t>№ п/п</t>
  </si>
  <si>
    <t>Обоснование Примерный Прейскурант г. Саратов 2001г</t>
  </si>
  <si>
    <t>Наименование кода услуги для ККМ</t>
  </si>
  <si>
    <t>Наименование работ и газового оборудования</t>
  </si>
  <si>
    <t>Единица измерения</t>
  </si>
  <si>
    <t>Для Южных районов Дальнего Востока</t>
  </si>
  <si>
    <t>Для районов Приравненных к Крайнему Северу</t>
  </si>
  <si>
    <t>Цены по утвержденному прейскуранту на 2019 год</t>
  </si>
  <si>
    <t>г Хабаровск г. Вяземский</t>
  </si>
  <si>
    <t xml:space="preserve">г.Комсомольск-на Амуре, г.Амурск, г. Советская Гавань </t>
  </si>
  <si>
    <t>Хабаровск, Вяземский</t>
  </si>
  <si>
    <t>Крайний Север</t>
  </si>
  <si>
    <t>Договорная цена с НДС, руб.</t>
  </si>
  <si>
    <t>предприятия</t>
  </si>
  <si>
    <t>население</t>
  </si>
  <si>
    <t>для предпри-ятий.</t>
  </si>
  <si>
    <t xml:space="preserve">для  населе-ния </t>
  </si>
  <si>
    <t xml:space="preserve">Раздел 1. Наружные стальные газопроводы, арматура и сооружения. </t>
  </si>
  <si>
    <t xml:space="preserve"> Глава 1.  Текущий и капитальный ремонт газопроводов</t>
  </si>
  <si>
    <t>5.3.6.(до 50)</t>
  </si>
  <si>
    <t>РемГазоПрочРаб1.1</t>
  </si>
  <si>
    <t>Замена участка надземного (фасадного) газопровода (врезка  катушки) диаметром до 50 мм</t>
  </si>
  <si>
    <t>участок</t>
  </si>
  <si>
    <t>5.3.6.(до 51-100)</t>
  </si>
  <si>
    <t>РемГазоПрочРаб1.2</t>
  </si>
  <si>
    <t xml:space="preserve">51 - 100 мм </t>
  </si>
  <si>
    <t>5.3.6.(свыше 100)</t>
  </si>
  <si>
    <t>РемГазоПрочРаб1.3</t>
  </si>
  <si>
    <t>св.100 мм</t>
  </si>
  <si>
    <t>5.3.7.(до 50)</t>
  </si>
  <si>
    <t>РемГазоПрочРаб1.4</t>
  </si>
  <si>
    <t>Обрезка  участка надземного (фасадного)  газопровода  до 50 мм</t>
  </si>
  <si>
    <t>5.3.7.(51-100)</t>
  </si>
  <si>
    <t>РемГазоПрочРаб1.5</t>
  </si>
  <si>
    <t>5.3.7.(свыше 100)</t>
  </si>
  <si>
    <t>РемГазоПрочРаб1.6</t>
  </si>
  <si>
    <t>5.3.8.(до 100)</t>
  </si>
  <si>
    <t>РемГазоПрочРаб1.7</t>
  </si>
  <si>
    <t>Обрезка недействующего газопровода (газового ввода) при диаметре газопровода до 100 мм</t>
  </si>
  <si>
    <t>ввод</t>
  </si>
  <si>
    <t>5.3.8.( 101-200)</t>
  </si>
  <si>
    <t>РемГазоПрочРаб1.8</t>
  </si>
  <si>
    <t>101 - 200 мм</t>
  </si>
  <si>
    <t>5.3.47.</t>
  </si>
  <si>
    <t>РемГазоПрочРаб1.9</t>
  </si>
  <si>
    <t>Пуск  газа  в газопроводы  наружных сетей  после выполнения ремонтных работ при длине газопровода до 50 м и диаметре 50 - 100 мм (На каждые дополнительные 10м длины применять коэфф. 0,2)</t>
  </si>
  <si>
    <t>пуск</t>
  </si>
  <si>
    <t>5.3.48.</t>
  </si>
  <si>
    <t>РемГазоПрочРаб1.10</t>
  </si>
  <si>
    <t>Пуск  газа  в газопроводы  наружных сетей  после выполнения ремонтных  работ  при  длине  газопровода до 50 м и диаметре 101 - 200 мм</t>
  </si>
  <si>
    <t>РемГазоПрочРаб1.11</t>
  </si>
  <si>
    <t>(При диаметре газопровода св.200 мм длиной до 50 м на каждые 100 мм наружного диаметра применять коэф.1,25; на каждые дополнительные 10 м длины - коэф.0,2)</t>
  </si>
  <si>
    <t>5.3.49.</t>
  </si>
  <si>
    <t>РемГазоПрочРаб1.12</t>
  </si>
  <si>
    <t>Проверка на прочность и герметичность газопроводов-вводов  при длине до 20 м (два ввода) и диаметре  до 100 мм</t>
  </si>
  <si>
    <t>проверка</t>
  </si>
  <si>
    <t>5.3.50.</t>
  </si>
  <si>
    <t>РемГазоПрочРаб1.13</t>
  </si>
  <si>
    <t>Проверка на прочность и герметичность газопроводов-вводов  при длине до 20 м (два ввода) и диаметре  101 - 200 мм</t>
  </si>
  <si>
    <t>5.3.52.(до 100)</t>
  </si>
  <si>
    <t>РемГазоПрочРаб1.14</t>
  </si>
  <si>
    <t xml:space="preserve"> Продувка наружного газопровода при диаметре газопровода    до 100 мм </t>
  </si>
  <si>
    <t>100 м</t>
  </si>
  <si>
    <t>5.3.52.(101-300)</t>
  </si>
  <si>
    <t>РемГазоПрочРаб1.15</t>
  </si>
  <si>
    <t>101 - 300 мм</t>
  </si>
  <si>
    <t>5.3.56.</t>
  </si>
  <si>
    <t>РемГазоПрочРаб1.16</t>
  </si>
  <si>
    <t>Пристрелка кронштейнов для фасадных газопроводов</t>
  </si>
  <si>
    <t>кронштейн</t>
  </si>
  <si>
    <t>5.3.57.</t>
  </si>
  <si>
    <t>РемГазоПрочРаб1.17</t>
  </si>
  <si>
    <t>Понижение давления в газопроводе на период ремонтных работ (На каждое последующее ГРП применять коэф.0,5)</t>
  </si>
  <si>
    <t>откл. устр-во в ГРП</t>
  </si>
  <si>
    <t>5.3.58.</t>
  </si>
  <si>
    <t>РемГазоПрочРаб1.18</t>
  </si>
  <si>
    <t>Отключение фасадного участка газопровода</t>
  </si>
  <si>
    <t>отключение</t>
  </si>
  <si>
    <t>РемГазоПрочРаб1.19</t>
  </si>
  <si>
    <t>(С установкой заглушки применять коэф. 3,0)</t>
  </si>
  <si>
    <t>5.3.59.</t>
  </si>
  <si>
    <t>РемГазоПрочРаб1.20</t>
  </si>
  <si>
    <t>Отключение подземного тупикового газопровода при наличии гидрозатвора</t>
  </si>
  <si>
    <t>5.3.60.</t>
  </si>
  <si>
    <t>РемГазоПрочРаб1.21</t>
  </si>
  <si>
    <t xml:space="preserve"> Отключение подземного тупикового газопровода при наличии задвижки с установкой заглушки при диаметре задвижки  до 100 мм</t>
  </si>
  <si>
    <t>задвижка</t>
  </si>
  <si>
    <t>5.3.62.</t>
  </si>
  <si>
    <t>РемГазоПрочРаб1.22</t>
  </si>
  <si>
    <t>Установка или снятие заглушки на газопроводе - вводе</t>
  </si>
  <si>
    <t>заглушка</t>
  </si>
  <si>
    <t>5.3.66.</t>
  </si>
  <si>
    <t>РемГазоПрочРаб1.23</t>
  </si>
  <si>
    <t>Оповещение потребителей об отключении газа на период ремонтных работ (до 5 домов на вводе)</t>
  </si>
  <si>
    <t>5.3.67.</t>
  </si>
  <si>
    <t>РемГазоПрочРаб1.24</t>
  </si>
  <si>
    <t>Оповещение потребителей об отключении газа на период ремонтных работ (6 - 15 домов на вводе)</t>
  </si>
  <si>
    <t>5.3.68.</t>
  </si>
  <si>
    <t>РемГазоПрочРаб1.25</t>
  </si>
  <si>
    <t>Оповещение потребителей об отключении газа на период ремонтных работ (св.15 домов на вводе)</t>
  </si>
  <si>
    <t>Раздел 2. Резервуарные, испарительные и групповые баллонные установки СУГ.</t>
  </si>
  <si>
    <t xml:space="preserve"> Глава 1.  Техническое обслуживание резервуарных и газобаллонных установок. Техническое освидетельствование емкостей</t>
  </si>
  <si>
    <t>8.1.1</t>
  </si>
  <si>
    <t>ТО/ГБУ/2.1.1</t>
  </si>
  <si>
    <t>Внешний осмотр (обход) технического состояния групповой баллонной установки из двух баллонов (На каждые последующие два баллона применять коэф. 0,2)</t>
  </si>
  <si>
    <t>установка</t>
  </si>
  <si>
    <t>не индексировали, т.к. по Комсомольску отправлены эти позиции в УК</t>
  </si>
  <si>
    <t>8.1.2</t>
  </si>
  <si>
    <t>ТО/ГБУ/2.1.2</t>
  </si>
  <si>
    <t>Техническое обслуживание групповой баллоной установки при двух баллонах в одной установке</t>
  </si>
  <si>
    <t>8.1.3</t>
  </si>
  <si>
    <t>ТО/ГБУ/2.1.3</t>
  </si>
  <si>
    <t>То же, при количестве баллонов в одной установке 3-4</t>
  </si>
  <si>
    <t>8.1.4</t>
  </si>
  <si>
    <t>ТО/ГБУ/2.1.4</t>
  </si>
  <si>
    <t>То же, при количестве баллонов в одной установке 5-6</t>
  </si>
  <si>
    <t>8.1.5</t>
  </si>
  <si>
    <t>ТО/ГБУ/2.1.5</t>
  </si>
  <si>
    <t>То же, при количестве баллонов в одной установке 7-8</t>
  </si>
  <si>
    <t>8.1.6</t>
  </si>
  <si>
    <t>ТО/ГБУ/2.1.6</t>
  </si>
  <si>
    <t>То же, при количестве баллонов в одной установке 9-10</t>
  </si>
  <si>
    <t>8.1.7</t>
  </si>
  <si>
    <t>ТО/ГБУ/2.1.7</t>
  </si>
  <si>
    <t>Внешний осмотр (обход) технического состояния резервуарной установки  (На каждые последующ. емкость применять коэф. 0,7)</t>
  </si>
  <si>
    <t>подземная емкость</t>
  </si>
  <si>
    <t>8.1.8</t>
  </si>
  <si>
    <t>ТО/ГБУ/2.1.8</t>
  </si>
  <si>
    <t>Внешний осмотр (обход) подземного газопровода от резервуарной установки до ввода в дом</t>
  </si>
  <si>
    <t>8.1.9</t>
  </si>
  <si>
    <t>ТО/ГБУ/2.1.9</t>
  </si>
  <si>
    <t>Техническое обслуживание резервуарной установки при одной редукционной головке в установке</t>
  </si>
  <si>
    <t>8.1.10</t>
  </si>
  <si>
    <t>ТО/ГБУ/2.1.10</t>
  </si>
  <si>
    <t>То же, при 2 редукционных головках</t>
  </si>
  <si>
    <t>8.1.11</t>
  </si>
  <si>
    <t>ТО/ГБУ/2.1.11</t>
  </si>
  <si>
    <t>То же, при 3 редукционных головках</t>
  </si>
  <si>
    <t>8.1.12</t>
  </si>
  <si>
    <t>ТО/ГБУ/2.1.12</t>
  </si>
  <si>
    <t>То же, при 4 редукционных головках</t>
  </si>
  <si>
    <t>8.1.13</t>
  </si>
  <si>
    <t>ТО/ГБУ/2.1.13</t>
  </si>
  <si>
    <t>Техническое обслуживание редукционной головки резервуарной установки</t>
  </si>
  <si>
    <t>редукцион. Головка</t>
  </si>
  <si>
    <t>8.1.14</t>
  </si>
  <si>
    <t>ТО/ГБУ/2.1.14</t>
  </si>
  <si>
    <t>техническое обслуживание испарителя типа РЭП</t>
  </si>
  <si>
    <t>испаритель</t>
  </si>
  <si>
    <t>8.1.15</t>
  </si>
  <si>
    <t>ТО/ГБУ/2.1.15</t>
  </si>
  <si>
    <t>техническое обслуживание испарителя типа ИГПО</t>
  </si>
  <si>
    <t>8.1.16</t>
  </si>
  <si>
    <t>ТО/ГБУ/2.1.16</t>
  </si>
  <si>
    <t>Проверка технического состояния электрической части испарителей типа РЭП, ИП</t>
  </si>
  <si>
    <t>8.1.17</t>
  </si>
  <si>
    <t>ТО/ГБУ/2.1.17</t>
  </si>
  <si>
    <t>Техническое освидетельствование резервуаров при объеме сосуда 2,5 куб.м.</t>
  </si>
  <si>
    <t>сосуд</t>
  </si>
  <si>
    <t>8.1.18</t>
  </si>
  <si>
    <t>ТО/ГБУ/2.1.18</t>
  </si>
  <si>
    <t>Техническое освидетельствование резервуаров при объеме сосуда 5 куб.м.</t>
  </si>
  <si>
    <t>8.1.19</t>
  </si>
  <si>
    <t>ТО/ГБУ/2.1.19</t>
  </si>
  <si>
    <t>Удаление неиспарившихся остатков из резервуарной емкости</t>
  </si>
  <si>
    <t>1 куб. м. газа</t>
  </si>
  <si>
    <t>8.1.20</t>
  </si>
  <si>
    <t>ТО/ГБУ/2.1.20</t>
  </si>
  <si>
    <t>Слив сжиженного газа в резервуарную установку</t>
  </si>
  <si>
    <t>8.1.21</t>
  </si>
  <si>
    <t>ТО/ГБУ/2.1.21</t>
  </si>
  <si>
    <t>Техническое освидетельствование баллонов емостью 5 л.</t>
  </si>
  <si>
    <t>баллон</t>
  </si>
  <si>
    <t>8.1.22</t>
  </si>
  <si>
    <t>ТО/ГБУ/2.1.22</t>
  </si>
  <si>
    <t>То же, емкостью 27 и 55 л</t>
  </si>
  <si>
    <t>ТО/ГБУ/2.1.23</t>
  </si>
  <si>
    <t>То же, емкостью от 60 л до 95  (65л)</t>
  </si>
  <si>
    <t>ТО/ГБУ/2.1.24</t>
  </si>
  <si>
    <t>То же, емкостью свыше 100 л (173 л)</t>
  </si>
  <si>
    <t>Сборн от 28.06.02. раздел2.глава 1. стр.1.</t>
  </si>
  <si>
    <t>ТО/ГБУ/2.1.25</t>
  </si>
  <si>
    <t>Текущий ремонт (ревизия) ГРУ</t>
  </si>
  <si>
    <t xml:space="preserve">Глава 2. Дегазация емкостей </t>
  </si>
  <si>
    <t>МНВ №1</t>
  </si>
  <si>
    <t>ДегазЕмк2.1</t>
  </si>
  <si>
    <t>Откачка неиспаряющихся остатков из емкостей.</t>
  </si>
  <si>
    <t>тн</t>
  </si>
  <si>
    <t xml:space="preserve">МНВ № 2. </t>
  </si>
  <si>
    <t>ДегазЕмк2.2</t>
  </si>
  <si>
    <t>Выжигание газа из емкостей при помощи факела</t>
  </si>
  <si>
    <t>1 емк</t>
  </si>
  <si>
    <t>МНВ №3"а"</t>
  </si>
  <si>
    <t>ДегазЕмк2.3</t>
  </si>
  <si>
    <t xml:space="preserve"> Демонтаж кожухов редукционной головки.</t>
  </si>
  <si>
    <t>1 кожух</t>
  </si>
  <si>
    <t>МНВ №1.4.</t>
  </si>
  <si>
    <t>ДегазЕмк2.4</t>
  </si>
  <si>
    <t xml:space="preserve">Заполнение емкостей водой для пропарки </t>
  </si>
  <si>
    <t>МНВ №1.5.</t>
  </si>
  <si>
    <t>ДегазЕмк2.5</t>
  </si>
  <si>
    <t>Гидравлическое испытание сосудов работающих под давлением.</t>
  </si>
  <si>
    <t>МНВ №1.8.</t>
  </si>
  <si>
    <t>ДегазЕмк2.6</t>
  </si>
  <si>
    <t>Откачка воды из емкостей и утилизация воды.</t>
  </si>
  <si>
    <t xml:space="preserve">МНВ №1.6а. </t>
  </si>
  <si>
    <t>ДегазЕмк2.7</t>
  </si>
  <si>
    <t>Демонтаж  редукционной головки</t>
  </si>
  <si>
    <t xml:space="preserve">МНВ №1.6б </t>
  </si>
  <si>
    <t>ДегазЕмк2.8</t>
  </si>
  <si>
    <t>Монтаж  редукционной головки</t>
  </si>
  <si>
    <t xml:space="preserve">МНВ №1.10. </t>
  </si>
  <si>
    <t>ДегазЕмк2.9</t>
  </si>
  <si>
    <t>Зачистка внутренней поверхности от ржавчины.</t>
  </si>
  <si>
    <t xml:space="preserve">МНВ №1.9. </t>
  </si>
  <si>
    <t>ДегазЕмк2.10</t>
  </si>
  <si>
    <t>Очистка емкости от тяжелых и неиспаряющихся остатков и пирофорных отложений.</t>
  </si>
  <si>
    <t xml:space="preserve">МНВ №1.11. </t>
  </si>
  <si>
    <t>ДегазЕмк2.11</t>
  </si>
  <si>
    <t>Очистка зеркала фланца от ржавчины, краски и паронита.</t>
  </si>
  <si>
    <t>МНВ№3"б" 06г</t>
  </si>
  <si>
    <t>ДегазЕмк2.12</t>
  </si>
  <si>
    <t xml:space="preserve"> Монтаж кожухов редукционной головки.</t>
  </si>
  <si>
    <t xml:space="preserve">МНВ №1.12. </t>
  </si>
  <si>
    <t>ДегазЕмк2.13</t>
  </si>
  <si>
    <t>Пневматическое испытание емкостей.</t>
  </si>
  <si>
    <t xml:space="preserve">МНВ №1.14. </t>
  </si>
  <si>
    <t>ДегазЕмк2.14</t>
  </si>
  <si>
    <t>Первичный слив газа в емкость ГРУ после ремонта.</t>
  </si>
  <si>
    <t>1 тн</t>
  </si>
  <si>
    <t>Глава 3. Демонтаж газовых станций</t>
  </si>
  <si>
    <t xml:space="preserve">п1. </t>
  </si>
  <si>
    <t>ДемонГазСтанц3.1</t>
  </si>
  <si>
    <t>Разборка ж/бетонных перекрытий отбойным молотком.</t>
  </si>
  <si>
    <t>м3</t>
  </si>
  <si>
    <t>п2.</t>
  </si>
  <si>
    <t>ДемонГазСтанц3.2</t>
  </si>
  <si>
    <t>Разборка кирпичной кладки паронита и вытяжной шахты.</t>
  </si>
  <si>
    <t xml:space="preserve">п3. </t>
  </si>
  <si>
    <t>ДемонГазСтанц3.3</t>
  </si>
  <si>
    <t>Подъем кусков бетона, керамзита, асфальта из керамзита с погрузкой в бадью.</t>
  </si>
  <si>
    <t>100 кг</t>
  </si>
  <si>
    <t xml:space="preserve">п4. </t>
  </si>
  <si>
    <t>ДемонГазСтанц3.4</t>
  </si>
  <si>
    <t>Демонтаж емкостей с кожухами, головками и обвязкой.</t>
  </si>
  <si>
    <t xml:space="preserve">п5. </t>
  </si>
  <si>
    <t>ДемонГазСтанц3.5</t>
  </si>
  <si>
    <t>Разломка ж/бетонных фундаментов отбойным молотком</t>
  </si>
  <si>
    <t>Сб ЖКХ ч.VII Погрузо разгр работы 80г Р.1.п5.стр 91.</t>
  </si>
  <si>
    <t>ДемонГазСтанц3.6</t>
  </si>
  <si>
    <t>Погрузка емкости на автомашину, выгрузка с автомашины автокраном  (вес 1 емкости  5м3 равен  1,8тн)</t>
  </si>
  <si>
    <t>1тн</t>
  </si>
  <si>
    <t>Е1-22  п.2а</t>
  </si>
  <si>
    <t>ДемонГазСтанц3.7</t>
  </si>
  <si>
    <t>Погрузка материалов на а/машину с подноской на расстояние до 10 метров, с укладкой</t>
  </si>
  <si>
    <t>Е1-22  п.2б</t>
  </si>
  <si>
    <t>ДемонГазСтанц3.8</t>
  </si>
  <si>
    <t>Выгрузка материалов с авто-машины с подноской на рассто-яние до 10 метров, с укладкой</t>
  </si>
  <si>
    <t>Раздел 3. Резервуарные, испарительные и групповые баллонные установки СУГ.</t>
  </si>
  <si>
    <t xml:space="preserve"> Глава 1.  Текущий и капитальный ремонт резервуарных и газобаллонных установок. </t>
  </si>
  <si>
    <t>8.2.1</t>
  </si>
  <si>
    <t>ТО/КР/ГРУ1.1</t>
  </si>
  <si>
    <t>Ремонт регулятора давления газа типа РД групповой баллоной установки при замене мембраны</t>
  </si>
  <si>
    <t>регулятор</t>
  </si>
  <si>
    <t>8.2.2</t>
  </si>
  <si>
    <t>ТО/КР/ГРУ1.2</t>
  </si>
  <si>
    <t>То же, при замене пружины</t>
  </si>
  <si>
    <t>8.2.3</t>
  </si>
  <si>
    <t>ТО/КР/ГРУ1.3</t>
  </si>
  <si>
    <t>Замена регулятора давления типа РД групповой баллоной установки</t>
  </si>
  <si>
    <t>8.2.4</t>
  </si>
  <si>
    <t>ТО/КР/ГРУ1.4</t>
  </si>
  <si>
    <t>Ремонт сбросного клапана, групповой баллоной установки при замене мембраны</t>
  </si>
  <si>
    <t>клапан</t>
  </si>
  <si>
    <t>8.2.5</t>
  </si>
  <si>
    <t>ТО/КР/ГРУ1.5</t>
  </si>
  <si>
    <t>8.2.8</t>
  </si>
  <si>
    <t>ТО/КР/ГРУ1.6</t>
  </si>
  <si>
    <t>Замена наполнительного вентиля редукционной головки</t>
  </si>
  <si>
    <t>вентель</t>
  </si>
  <si>
    <t>8.2.9</t>
  </si>
  <si>
    <t>ТО/КР/ГРУ1.7</t>
  </si>
  <si>
    <t>Замена вентиля неиспарившихся остатков редукционной головки</t>
  </si>
  <si>
    <t>8.2.10</t>
  </si>
  <si>
    <t>ТО/КР/ГРУ1.8</t>
  </si>
  <si>
    <t>Замена вентиля газовой фазы редукционной головки резервуара</t>
  </si>
  <si>
    <t>8.2.11</t>
  </si>
  <si>
    <t>ТО/КР/ГРУ1.9</t>
  </si>
  <si>
    <t>Замена углового вентиля  редукционной головки резервуара</t>
  </si>
  <si>
    <t>8.2.12</t>
  </si>
  <si>
    <t>ТО/КР/ГРУ1.10</t>
  </si>
  <si>
    <t>Замена уровнемерного вентиля  редукционной головки резервуара</t>
  </si>
  <si>
    <t>8.2.13</t>
  </si>
  <si>
    <t>ТО/КР/ГРУ1.11</t>
  </si>
  <si>
    <t>Замена  вентиля паровой фазы редукционной головки резервуара</t>
  </si>
  <si>
    <t>8.2.14</t>
  </si>
  <si>
    <t>ТО/КР/ГРУ1.12</t>
  </si>
  <si>
    <t>Замена предохранительного клапана типа ПКК-40М редукционной головки резервуара</t>
  </si>
  <si>
    <t>8.2.15</t>
  </si>
  <si>
    <t>ТО/КР/ГРУ1.13</t>
  </si>
  <si>
    <t>Замена регулятора давления газа (РД-32, РД-32М) редукционной головки резервуара емкостью до 10 куб. м.</t>
  </si>
  <si>
    <t>8.2.16</t>
  </si>
  <si>
    <t>ТО/КР/ГРУ1.14</t>
  </si>
  <si>
    <t>Замена трехходового крана редукционной головки резервуара емкостью до 10 куб. м.</t>
  </si>
  <si>
    <t>кран</t>
  </si>
  <si>
    <t>8.2.17</t>
  </si>
  <si>
    <t>ТО/КР/ГРУ1.15</t>
  </si>
  <si>
    <t>Замена манометра редукционной головки резервуара емкостью до 10 куб. м.</t>
  </si>
  <si>
    <t>манометр</t>
  </si>
  <si>
    <t>8.2.18</t>
  </si>
  <si>
    <t>ТО/КР/ГРУ1.16</t>
  </si>
  <si>
    <t>Замена натяжного (муфтового)  крана диаметром 32 мм  редукционной головки резервуара емкостью до 10 куб. м.</t>
  </si>
  <si>
    <t>8.2.19</t>
  </si>
  <si>
    <t>ТО/КР/ГРУ1.17</t>
  </si>
  <si>
    <t>Замена лабораторного  крана   редукционной головки резервуара емкостью до 10 куб. м.</t>
  </si>
  <si>
    <t>8.2.20</t>
  </si>
  <si>
    <t>ТО/КР/ГРУ1.18</t>
  </si>
  <si>
    <t>Замена сальниковой набивки на задвижке резервуарной установки сжиженного газа</t>
  </si>
  <si>
    <t>сальник</t>
  </si>
  <si>
    <t>8.2.21</t>
  </si>
  <si>
    <t>ТО/КР/ГРУ1.19</t>
  </si>
  <si>
    <t>Замена электронагревателя типа ИП</t>
  </si>
  <si>
    <t>эл. нагреватель</t>
  </si>
  <si>
    <t>8.2.22</t>
  </si>
  <si>
    <t>ТО/КР/ГРУ1.20</t>
  </si>
  <si>
    <t>Окраска кожуха и арматуры редукционной головки</t>
  </si>
  <si>
    <t>ред головка</t>
  </si>
  <si>
    <t>8.2.23</t>
  </si>
  <si>
    <t>ТО/КР/ГРУ1.21</t>
  </si>
  <si>
    <t>Замена прокладок уплотнителя клапана регулятора давления газа типа РД-32, РД-32М</t>
  </si>
  <si>
    <t>8.2.24</t>
  </si>
  <si>
    <t>ТО/КР/ГРУ1.22</t>
  </si>
  <si>
    <t>Замена шкафа газобаллонной установки при количестве баллонов в шкафу до 2</t>
  </si>
  <si>
    <t>шкаф</t>
  </si>
  <si>
    <t>8.2.25</t>
  </si>
  <si>
    <t>ТО/КР/ГРУ1.23</t>
  </si>
  <si>
    <t>То же, при количестве баллонов в шкафу 3-4</t>
  </si>
  <si>
    <t>8.2.26</t>
  </si>
  <si>
    <t>ТО/КР/ГРУ1.24</t>
  </si>
  <si>
    <t>То же, при количестве баллонов в шкафу 5-6</t>
  </si>
  <si>
    <t>8.2.27</t>
  </si>
  <si>
    <t>ТО/КР/ГРУ1.25</t>
  </si>
  <si>
    <t>То же, при количестве баллонов в шкафу 7-8</t>
  </si>
  <si>
    <t>8.2.28</t>
  </si>
  <si>
    <t>ТО/КР/ГРУ1.26</t>
  </si>
  <si>
    <t>То же, при количестве баллонов в шкафу 9-10</t>
  </si>
  <si>
    <t>8.2.29</t>
  </si>
  <si>
    <t>ТО/КР/ГРУ1.27</t>
  </si>
  <si>
    <t>Гидравлическое испытание баллонов сжиженного газа с использованием механического привода емкостью 50 л</t>
  </si>
  <si>
    <t>ТО/КР/ГРУ1.28</t>
  </si>
  <si>
    <t>27 л</t>
  </si>
  <si>
    <t>ТО/КР/ГРУ1.29</t>
  </si>
  <si>
    <t>5 л (при испытании баллонов вручную применять коэф. 1,6)</t>
  </si>
  <si>
    <t>8.2.30</t>
  </si>
  <si>
    <t>ТО/КР/ГРУ1.30</t>
  </si>
  <si>
    <t>Ремонт вентиля баллона сжиженного газа</t>
  </si>
  <si>
    <t>вентиль</t>
  </si>
  <si>
    <t>8.2.31</t>
  </si>
  <si>
    <t>ТО/КР/ГРУ1.31</t>
  </si>
  <si>
    <t>Ввинчивание вентилей в баллон сжиженного газа</t>
  </si>
  <si>
    <t>8.2.32</t>
  </si>
  <si>
    <t>ТО/КР/ГРУ1.32</t>
  </si>
  <si>
    <t>Ремонт баллонов емкостью 27 и 50 л со сменой башмака</t>
  </si>
  <si>
    <t>8.2.33</t>
  </si>
  <si>
    <t>ТО/КР/ГРУ1.33</t>
  </si>
  <si>
    <t>То же,без смены башмака и ремонта вентиля</t>
  </si>
  <si>
    <t>Раздел 4. Внутренние газопроводы, газоиспользующие установки и газовое оборудование производственных зданий, котельных, общественных зданий производственного назначения.</t>
  </si>
  <si>
    <t xml:space="preserve"> Глава 1. Техническое обслуживание.</t>
  </si>
  <si>
    <t>9.1.14</t>
  </si>
  <si>
    <t>ТехОсмотрНарГазпр</t>
  </si>
  <si>
    <t>Технический осмотр внутренних и наружных газопроводов предприятия</t>
  </si>
  <si>
    <t>км</t>
  </si>
  <si>
    <t>Раздел 5. Внутренние газопроводы, газоиспользующие установки и газовое оборудование производственных зданий, котельных, общественных зданий производственного назначения.</t>
  </si>
  <si>
    <t xml:space="preserve"> Глава 1. Текущий и капитальный ремонт</t>
  </si>
  <si>
    <t>9.2.10</t>
  </si>
  <si>
    <t>РемЗадвиж80</t>
  </si>
  <si>
    <t>Ремонт,притирка и опрессовка задвижек диаметром до 80 мм</t>
  </si>
  <si>
    <t>то же</t>
  </si>
  <si>
    <t>РемЗадвиж100</t>
  </si>
  <si>
    <t>100 мм</t>
  </si>
  <si>
    <t>РемЗадвиж150</t>
  </si>
  <si>
    <t>150 мм</t>
  </si>
  <si>
    <t>РемЗадвиж200</t>
  </si>
  <si>
    <t>200 мм</t>
  </si>
  <si>
    <t>Сборник норм СТО Газпромрегионгаз 2.1-2007 п. 5.1.6</t>
  </si>
  <si>
    <t>ПроверкаГерметич</t>
  </si>
  <si>
    <t>Проверка герметичности арматуры на газопроводе</t>
  </si>
  <si>
    <t>запорная арматура</t>
  </si>
  <si>
    <t>Раздел 6. Инструктаж должностных лиц и потребителей газа.</t>
  </si>
  <si>
    <t>14.2.</t>
  </si>
  <si>
    <t>ИнструктажПожБез</t>
  </si>
  <si>
    <t>Инструктаж лиц, ответственных за безопасную эксплуатацию эксплуатацию бытовых газовых приборов , установленных в общественных зданиях производственного назначения, в общественных,административных и жилых зданиях при обучении в группе (не более 5 человек)</t>
  </si>
  <si>
    <t>чел.</t>
  </si>
  <si>
    <t>14.9</t>
  </si>
  <si>
    <t>ИнструктажВнепл</t>
  </si>
  <si>
    <t>Проведение внепланового инструктажа потребителей газа в техническом кобинете по правилам пользования газовыми приборами</t>
  </si>
  <si>
    <t>Раздел 7 Техническое обслуживание наружних газопроводов, арматуры и сооружений</t>
  </si>
  <si>
    <t>ТО/НаружГазпров1</t>
  </si>
  <si>
    <t>Проверка технического состояния конденсатосборника без удаления конденсата</t>
  </si>
  <si>
    <t>конденсато-сборник</t>
  </si>
  <si>
    <t>ТО/НаружГазпров2</t>
  </si>
  <si>
    <t>Проверка технического состояния конденсатосборника  с удалением конденсата давлением газа</t>
  </si>
  <si>
    <t>ТО/НаружГазпров3</t>
  </si>
  <si>
    <t>То же ,с удалением конденсата ручным насосом</t>
  </si>
  <si>
    <t>Раздел 8 Прочие работы</t>
  </si>
  <si>
    <t>ИзгКронштФасГазпр</t>
  </si>
  <si>
    <t>Изготовление кронштейна для фасадного газопровода</t>
  </si>
  <si>
    <t>ИзгКронштВнутГазпр</t>
  </si>
  <si>
    <t>Изготовление кронштейна для внутреннего газопровода</t>
  </si>
  <si>
    <t>РемонтФутляр</t>
  </si>
  <si>
    <t>Ремонт футляра на надземном газопроводе</t>
  </si>
  <si>
    <t>футляр</t>
  </si>
  <si>
    <t xml:space="preserve">                                                                                        Раздел 7.  Подготовка  к  госповерке аспираторов,  ротаметров </t>
  </si>
  <si>
    <t xml:space="preserve">МНР </t>
  </si>
  <si>
    <t xml:space="preserve">  Подготовка аспираторов при 1 ротаметре, к поверке типа РМ-1 от 0,04 до 0,16м3/ч.  </t>
  </si>
  <si>
    <t>1 аспир.-ротаметр</t>
  </si>
  <si>
    <t>Подготовка к поверке устройства для забора воздуха ротаметра,  типа РМ-1 от 0,04 до 0,16м3/ч.</t>
  </si>
  <si>
    <t>То же, ротаметра  типа РМ-П от 0,250 до 0,630м3/ч.  (Включая материалы).</t>
  </si>
  <si>
    <t>То же, ротаметра,  типа РМ-Ш от 1 до 1,6 м3/ч.  (Включая материалы).</t>
  </si>
  <si>
    <t>То же, ротаметра, типа РМ-1У от 2,500 до 6,300 м3/ч.  (Включая материалы).</t>
  </si>
  <si>
    <t>Примечание: При выполнении срочных работ к ценам применяется повышающий коэф 1,2</t>
  </si>
  <si>
    <t xml:space="preserve">Раздел 16. Ремонт бытовых газовых счетчиков корейского производства марки Кумхо, Дай-Сан . </t>
  </si>
  <si>
    <t>1.</t>
  </si>
  <si>
    <t>Устранение недопустимой погрешности путем замены (подбора) корректирующих шестерней, всего:</t>
  </si>
  <si>
    <t>счетчик</t>
  </si>
  <si>
    <t>в том числе:</t>
  </si>
  <si>
    <t>7.1.</t>
  </si>
  <si>
    <t>Снятие пломбы.Определение погрешности (предварительная поверка счетчика для подбора корректирующих шестерней)</t>
  </si>
  <si>
    <t>счетч</t>
  </si>
  <si>
    <t>7.2.</t>
  </si>
  <si>
    <t>Снятие пломб, снятие крышки счетного механизма, уточнение и подбор номера коррертирующих шестерней</t>
  </si>
  <si>
    <t>7.3.</t>
  </si>
  <si>
    <t>Снятие корректирующих шестерней со счетного механизма, подбор новой шестерни и установка на счетный механизм. Установка счетного механизма на счетчик, сборка счетчика, поверка на герметичность</t>
  </si>
  <si>
    <t>7.4.</t>
  </si>
  <si>
    <t>Определение погрешности с новой шестерней, установка пломбы.</t>
  </si>
  <si>
    <t>8</t>
  </si>
  <si>
    <t>Устранение погрешности счетчика из-за разгерметизации газораспределительного механизма (недопустимая погрешность)</t>
  </si>
  <si>
    <t>1 счетчик</t>
  </si>
  <si>
    <t>8.1.</t>
  </si>
  <si>
    <t>Разборка счетчика, определение причин неработоспособности счетчика</t>
  </si>
  <si>
    <t>1счетчик</t>
  </si>
  <si>
    <t>8.2.</t>
  </si>
  <si>
    <t>Притирка клапана, подставки клапана, шлифовка. Устранение наплывов краски, герметика в местах соединения частей счетчика. Сборка счетчика.</t>
  </si>
  <si>
    <t xml:space="preserve"> - " -</t>
  </si>
  <si>
    <t>8.3.</t>
  </si>
  <si>
    <t>Предварительное определение погрешности по двум критическим точкам</t>
  </si>
  <si>
    <t>8.4.</t>
  </si>
  <si>
    <t>Устранение недопустимой погрешности путем замены корректирующих шестерней (поверка)</t>
  </si>
  <si>
    <t>8.5.</t>
  </si>
  <si>
    <t>Сборка счетчика, поверка на герметичность, установка пломбы.</t>
  </si>
  <si>
    <t>9</t>
  </si>
  <si>
    <t>Устранение погрешностей, появившихся в результате работы прибора в течение межповерочного интервала (5 - 10 лет)</t>
  </si>
  <si>
    <t>9.1.</t>
  </si>
  <si>
    <t>Полная разборка счетчика.</t>
  </si>
  <si>
    <t>9.2.</t>
  </si>
  <si>
    <t>Очистка спиртом всех трущихся частей счетчика от смол, масел, грязи, пыли и т д. Очистка корпуса от грязи, наслоений жира, краски, извести и т.д.</t>
  </si>
  <si>
    <t>9.3.</t>
  </si>
  <si>
    <t>Замена поврежденных деталей, уплотнителей, смазки.</t>
  </si>
  <si>
    <t>9.4.</t>
  </si>
  <si>
    <t>Нанесение герметика. Сборка счетчика</t>
  </si>
  <si>
    <t>9.5.</t>
  </si>
  <si>
    <t>9.6.</t>
  </si>
  <si>
    <t>Разборка счетчика, подбор корректирующих шестерней. Сборка счетчика.</t>
  </si>
  <si>
    <t>9.7.</t>
  </si>
  <si>
    <t>Окончательное определение погрешности.</t>
  </si>
  <si>
    <t>9.8.</t>
  </si>
  <si>
    <t>Сборка счетчика. Проведение поверки на герметичность.Установка пломбы.</t>
  </si>
  <si>
    <t>10</t>
  </si>
  <si>
    <t>Входной контроль поверенных газовых счетчиков и счетчиков с истекшим сроком поверки на погрешность на установке УПС - 7,5</t>
  </si>
  <si>
    <t>Примечание:</t>
  </si>
  <si>
    <t xml:space="preserve">1.  В составе работ включены затраты на приобретение вспомогательных материалов (смазка, мыло, ветошь, шлифовальный порошок). </t>
  </si>
  <si>
    <t>2. Стоимость готовых узлом, запасных частей, оборудования,  деталей заменяемых  при выполнении работ , а также материалов неучтенных в стоимости услуг, оплачиваются заказчиком дополнительно по действующим ценам на  предприятии.</t>
  </si>
  <si>
    <t>3. При проведении работ на объектах, находящихся в сельской местности к стоимости услуг применять следующие поправочные коэффициенты:</t>
  </si>
  <si>
    <t>1,2 - объект удален от службы (участка) на расстояние от 5 до 10 км.</t>
  </si>
  <si>
    <t>1,3 - объект удален от службы (участка) на расстояние от 11до 20 км.</t>
  </si>
  <si>
    <t>1,5 - объект удален от службы (участка) на расстояние свыше 20 км.</t>
  </si>
  <si>
    <t>4. При оказании услуг с использованием транспортных средств свыше 2,5 часов, затраты на эксплуатацию ТС заказчиком оплачиваются дополнительно по действующим тарифам   на предприятии.</t>
  </si>
  <si>
    <t>Заместитель начальника планово-экономического отдела</t>
  </si>
  <si>
    <t>О.В. Гусева</t>
  </si>
  <si>
    <t>Начальник производственно-технического отдела</t>
  </si>
  <si>
    <t>Т.А. Болгова</t>
  </si>
  <si>
    <t xml:space="preserve">Приложение № 1 к  приказу №_ХБ-235 "_25_"___12____2019 г. </t>
  </si>
  <si>
    <t>Договорная цена без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</si>
</sst>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[Red]\-#,##0.00\ "/>
  </numFmts>
  <fonts count="29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sz val="9"/>
      <name val="Arial Cyr"/>
      <charset val="204"/>
    </font>
    <font>
      <sz val="9"/>
      <name val="Arial"/>
      <family val="2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name val="Arial Cyr"/>
      <charset val="204"/>
    </font>
    <font>
      <b/>
      <sz val="12"/>
      <name val="Times New Roman"/>
      <family val="1"/>
      <charset val="204"/>
    </font>
    <font>
      <b/>
      <sz val="12"/>
      <name val="Arial Cyr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Helv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20" fillId="0" borderId="0"/>
    <xf numFmtId="0" fontId="26" fillId="0" borderId="0"/>
    <xf numFmtId="0" fontId="27" fillId="0" borderId="0"/>
  </cellStyleXfs>
  <cellXfs count="294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2" fillId="2" borderId="0" xfId="0" applyFont="1" applyFill="1" applyAlignment="1">
      <alignment horizontal="right"/>
    </xf>
    <xf numFmtId="0" fontId="3" fillId="0" borderId="0" xfId="0" applyFont="1" applyFill="1" applyAlignment="1">
      <alignment horizontal="left"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10" fontId="4" fillId="3" borderId="1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6" fillId="2" borderId="0" xfId="0" applyFont="1" applyFill="1" applyBorder="1" applyAlignment="1">
      <alignment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8" fillId="5" borderId="7" xfId="0" applyFont="1" applyFill="1" applyBorder="1" applyAlignment="1">
      <alignment horizontal="left" vertical="center"/>
    </xf>
    <xf numFmtId="0" fontId="8" fillId="5" borderId="8" xfId="0" applyFont="1" applyFill="1" applyBorder="1" applyAlignment="1">
      <alignment horizontal="center" vertical="center"/>
    </xf>
    <xf numFmtId="0" fontId="8" fillId="5" borderId="9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wrapText="1"/>
    </xf>
    <xf numFmtId="0" fontId="7" fillId="2" borderId="22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wrapText="1"/>
    </xf>
    <xf numFmtId="0" fontId="7" fillId="2" borderId="23" xfId="0" applyFont="1" applyFill="1" applyBorder="1" applyAlignment="1">
      <alignment horizontal="center" vertical="center" wrapText="1"/>
    </xf>
    <xf numFmtId="3" fontId="7" fillId="2" borderId="24" xfId="0" applyNumberFormat="1" applyFont="1" applyFill="1" applyBorder="1" applyAlignment="1">
      <alignment horizontal="center" vertical="center"/>
    </xf>
    <xf numFmtId="4" fontId="7" fillId="4" borderId="25" xfId="0" applyNumberFormat="1" applyFont="1" applyFill="1" applyBorder="1" applyAlignment="1">
      <alignment horizontal="center" vertical="center"/>
    </xf>
    <xf numFmtId="3" fontId="7" fillId="0" borderId="25" xfId="0" applyNumberFormat="1" applyFont="1" applyFill="1" applyBorder="1" applyAlignment="1">
      <alignment horizontal="center" vertical="center"/>
    </xf>
    <xf numFmtId="3" fontId="7" fillId="2" borderId="25" xfId="0" applyNumberFormat="1" applyFont="1" applyFill="1" applyBorder="1" applyAlignment="1">
      <alignment horizontal="center" vertical="center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3" fontId="7" fillId="2" borderId="27" xfId="0" applyNumberFormat="1" applyFont="1" applyFill="1" applyBorder="1" applyAlignment="1">
      <alignment horizontal="center" vertical="center" wrapText="1"/>
    </xf>
    <xf numFmtId="4" fontId="4" fillId="2" borderId="0" xfId="0" applyNumberFormat="1" applyFont="1" applyFill="1" applyAlignment="1">
      <alignment horizontal="center" vertical="center"/>
    </xf>
    <xf numFmtId="2" fontId="9" fillId="2" borderId="0" xfId="0" applyNumberFormat="1" applyFont="1" applyFill="1" applyBorder="1" applyAlignment="1">
      <alignment vertical="center"/>
    </xf>
    <xf numFmtId="2" fontId="9" fillId="2" borderId="30" xfId="0" applyNumberFormat="1" applyFont="1" applyFill="1" applyBorder="1" applyAlignment="1">
      <alignment vertical="center"/>
    </xf>
    <xf numFmtId="0" fontId="7" fillId="2" borderId="3" xfId="0" applyNumberFormat="1" applyFont="1" applyFill="1" applyBorder="1" applyAlignment="1">
      <alignment horizontal="center" vertical="center"/>
    </xf>
    <xf numFmtId="2" fontId="7" fillId="2" borderId="5" xfId="0" applyNumberFormat="1" applyFont="1" applyFill="1" applyBorder="1" applyAlignment="1">
      <alignment horizontal="center" vertical="center"/>
    </xf>
    <xf numFmtId="2" fontId="7" fillId="2" borderId="4" xfId="0" applyNumberFormat="1" applyFont="1" applyFill="1" applyBorder="1" applyAlignment="1">
      <alignment horizontal="center" vertical="center"/>
    </xf>
    <xf numFmtId="2" fontId="7" fillId="2" borderId="4" xfId="0" applyNumberFormat="1" applyFont="1" applyFill="1" applyBorder="1" applyAlignment="1">
      <alignment horizontal="left" vertical="center" wrapText="1"/>
    </xf>
    <xf numFmtId="3" fontId="7" fillId="2" borderId="4" xfId="0" applyNumberFormat="1" applyFont="1" applyFill="1" applyBorder="1" applyAlignment="1">
      <alignment horizontal="center" vertical="center"/>
    </xf>
    <xf numFmtId="3" fontId="7" fillId="2" borderId="9" xfId="0" applyNumberFormat="1" applyFont="1" applyFill="1" applyBorder="1" applyAlignment="1">
      <alignment horizontal="center" vertical="center"/>
    </xf>
    <xf numFmtId="4" fontId="7" fillId="0" borderId="31" xfId="0" applyNumberFormat="1" applyFont="1" applyFill="1" applyBorder="1" applyAlignment="1">
      <alignment horizontal="center" vertical="center"/>
    </xf>
    <xf numFmtId="4" fontId="7" fillId="2" borderId="31" xfId="0" applyNumberFormat="1" applyFont="1" applyFill="1" applyBorder="1" applyAlignment="1">
      <alignment horizontal="center" vertical="center"/>
    </xf>
    <xf numFmtId="3" fontId="4" fillId="2" borderId="0" xfId="0" applyNumberFormat="1" applyFont="1" applyFill="1" applyAlignment="1">
      <alignment vertical="center"/>
    </xf>
    <xf numFmtId="1" fontId="7" fillId="2" borderId="32" xfId="0" applyNumberFormat="1" applyFont="1" applyFill="1" applyBorder="1" applyAlignment="1">
      <alignment horizontal="center" vertical="center"/>
    </xf>
    <xf numFmtId="2" fontId="7" fillId="2" borderId="12" xfId="0" applyNumberFormat="1" applyFont="1" applyFill="1" applyBorder="1" applyAlignment="1">
      <alignment horizontal="center" vertical="center"/>
    </xf>
    <xf numFmtId="2" fontId="7" fillId="2" borderId="31" xfId="0" applyNumberFormat="1" applyFont="1" applyFill="1" applyBorder="1" applyAlignment="1">
      <alignment horizontal="center" vertical="center"/>
    </xf>
    <xf numFmtId="2" fontId="7" fillId="2" borderId="31" xfId="0" applyNumberFormat="1" applyFont="1" applyFill="1" applyBorder="1" applyAlignment="1">
      <alignment horizontal="left" vertical="center" wrapText="1"/>
    </xf>
    <xf numFmtId="3" fontId="7" fillId="2" borderId="31" xfId="0" applyNumberFormat="1" applyFont="1" applyFill="1" applyBorder="1" applyAlignment="1">
      <alignment horizontal="center" vertical="center"/>
    </xf>
    <xf numFmtId="3" fontId="7" fillId="2" borderId="33" xfId="0" applyNumberFormat="1" applyFont="1" applyFill="1" applyBorder="1" applyAlignment="1">
      <alignment horizontal="center" vertical="center"/>
    </xf>
    <xf numFmtId="3" fontId="7" fillId="2" borderId="34" xfId="0" applyNumberFormat="1" applyFont="1" applyFill="1" applyBorder="1" applyAlignment="1">
      <alignment horizontal="center" vertical="center"/>
    </xf>
    <xf numFmtId="2" fontId="7" fillId="2" borderId="31" xfId="0" applyNumberFormat="1" applyFont="1" applyFill="1" applyBorder="1" applyAlignment="1">
      <alignment horizontal="left" vertical="center"/>
    </xf>
    <xf numFmtId="4" fontId="7" fillId="0" borderId="12" xfId="0" applyNumberFormat="1" applyFont="1" applyFill="1" applyBorder="1" applyAlignment="1">
      <alignment horizontal="center" vertical="center"/>
    </xf>
    <xf numFmtId="4" fontId="7" fillId="2" borderId="12" xfId="0" applyNumberFormat="1" applyFont="1" applyFill="1" applyBorder="1" applyAlignment="1">
      <alignment horizontal="center" vertical="center"/>
    </xf>
    <xf numFmtId="1" fontId="7" fillId="2" borderId="14" xfId="0" applyNumberFormat="1" applyFont="1" applyFill="1" applyBorder="1" applyAlignment="1">
      <alignment horizontal="center" vertical="center"/>
    </xf>
    <xf numFmtId="2" fontId="7" fillId="2" borderId="18" xfId="0" applyNumberFormat="1" applyFont="1" applyFill="1" applyBorder="1" applyAlignment="1">
      <alignment horizontal="center" vertical="center"/>
    </xf>
    <xf numFmtId="2" fontId="7" fillId="2" borderId="35" xfId="0" applyNumberFormat="1" applyFont="1" applyFill="1" applyBorder="1" applyAlignment="1">
      <alignment horizontal="left" vertical="center" wrapText="1"/>
    </xf>
    <xf numFmtId="3" fontId="7" fillId="2" borderId="12" xfId="0" applyNumberFormat="1" applyFont="1" applyFill="1" applyBorder="1" applyAlignment="1">
      <alignment horizontal="center" vertical="center"/>
    </xf>
    <xf numFmtId="3" fontId="7" fillId="2" borderId="19" xfId="0" applyNumberFormat="1" applyFont="1" applyFill="1" applyBorder="1" applyAlignment="1">
      <alignment horizontal="center" vertical="center"/>
    </xf>
    <xf numFmtId="3" fontId="7" fillId="2" borderId="13" xfId="0" applyNumberFormat="1" applyFont="1" applyFill="1" applyBorder="1" applyAlignment="1">
      <alignment horizontal="center" vertical="center"/>
    </xf>
    <xf numFmtId="1" fontId="7" fillId="2" borderId="10" xfId="0" applyNumberFormat="1" applyFont="1" applyFill="1" applyBorder="1" applyAlignment="1">
      <alignment horizontal="center" vertical="center"/>
    </xf>
    <xf numFmtId="2" fontId="7" fillId="2" borderId="36" xfId="0" applyNumberFormat="1" applyFont="1" applyFill="1" applyBorder="1" applyAlignment="1">
      <alignment horizontal="center" vertical="center"/>
    </xf>
    <xf numFmtId="2" fontId="7" fillId="2" borderId="0" xfId="0" applyNumberFormat="1" applyFont="1" applyFill="1" applyBorder="1" applyAlignment="1">
      <alignment horizontal="left" vertical="center" wrapText="1"/>
    </xf>
    <xf numFmtId="2" fontId="7" fillId="2" borderId="11" xfId="0" applyNumberFormat="1" applyFont="1" applyFill="1" applyBorder="1" applyAlignment="1">
      <alignment horizontal="center" vertical="center"/>
    </xf>
    <xf numFmtId="4" fontId="7" fillId="0" borderId="16" xfId="0" applyNumberFormat="1" applyFont="1" applyFill="1" applyBorder="1" applyAlignment="1">
      <alignment horizontal="center" vertical="center"/>
    </xf>
    <xf numFmtId="4" fontId="7" fillId="2" borderId="16" xfId="0" applyNumberFormat="1" applyFont="1" applyFill="1" applyBorder="1" applyAlignment="1">
      <alignment horizontal="center" vertical="center"/>
    </xf>
    <xf numFmtId="2" fontId="7" fillId="2" borderId="12" xfId="0" applyNumberFormat="1" applyFont="1" applyFill="1" applyBorder="1" applyAlignment="1">
      <alignment horizontal="left" vertical="center" wrapText="1"/>
    </xf>
    <xf numFmtId="3" fontId="7" fillId="2" borderId="37" xfId="0" applyNumberFormat="1" applyFont="1" applyFill="1" applyBorder="1" applyAlignment="1">
      <alignment horizontal="center" vertical="center"/>
    </xf>
    <xf numFmtId="2" fontId="7" fillId="2" borderId="38" xfId="0" applyNumberFormat="1" applyFont="1" applyFill="1" applyBorder="1" applyAlignment="1">
      <alignment horizontal="center" vertical="center"/>
    </xf>
    <xf numFmtId="2" fontId="7" fillId="2" borderId="31" xfId="0" applyNumberFormat="1" applyFont="1" applyFill="1" applyBorder="1" applyAlignment="1">
      <alignment horizontal="center" vertical="center" wrapText="1"/>
    </xf>
    <xf numFmtId="2" fontId="7" fillId="2" borderId="12" xfId="0" applyNumberFormat="1" applyFont="1" applyFill="1" applyBorder="1" applyAlignment="1">
      <alignment horizontal="center" vertical="center" wrapText="1"/>
    </xf>
    <xf numFmtId="2" fontId="7" fillId="0" borderId="12" xfId="0" applyNumberFormat="1" applyFont="1" applyFill="1" applyBorder="1" applyAlignment="1">
      <alignment horizontal="center" vertical="center"/>
    </xf>
    <xf numFmtId="1" fontId="7" fillId="2" borderId="21" xfId="0" applyNumberFormat="1" applyFont="1" applyFill="1" applyBorder="1" applyAlignment="1">
      <alignment horizontal="center" vertical="center"/>
    </xf>
    <xf numFmtId="2" fontId="7" fillId="2" borderId="22" xfId="0" applyNumberFormat="1" applyFont="1" applyFill="1" applyBorder="1" applyAlignment="1">
      <alignment horizontal="center" vertical="center"/>
    </xf>
    <xf numFmtId="2" fontId="7" fillId="2" borderId="22" xfId="0" applyNumberFormat="1" applyFont="1" applyFill="1" applyBorder="1" applyAlignment="1">
      <alignment horizontal="left" vertical="center" wrapText="1"/>
    </xf>
    <xf numFmtId="3" fontId="7" fillId="2" borderId="22" xfId="0" applyNumberFormat="1" applyFont="1" applyFill="1" applyBorder="1" applyAlignment="1">
      <alignment horizontal="center" vertical="center"/>
    </xf>
    <xf numFmtId="3" fontId="7" fillId="2" borderId="39" xfId="0" applyNumberFormat="1" applyFont="1" applyFill="1" applyBorder="1" applyAlignment="1">
      <alignment horizontal="center" vertical="center"/>
    </xf>
    <xf numFmtId="3" fontId="7" fillId="2" borderId="40" xfId="0" applyNumberFormat="1" applyFont="1" applyFill="1" applyBorder="1" applyAlignment="1">
      <alignment horizontal="center" vertical="center"/>
    </xf>
    <xf numFmtId="49" fontId="9" fillId="2" borderId="41" xfId="0" applyNumberFormat="1" applyFont="1" applyFill="1" applyBorder="1" applyAlignment="1">
      <alignment vertical="center"/>
    </xf>
    <xf numFmtId="0" fontId="10" fillId="2" borderId="0" xfId="0" applyFont="1" applyFill="1" applyAlignment="1">
      <alignment vertical="center"/>
    </xf>
    <xf numFmtId="49" fontId="9" fillId="2" borderId="0" xfId="0" applyNumberFormat="1" applyFont="1" applyFill="1" applyBorder="1" applyAlignment="1">
      <alignment vertical="center" wrapText="1"/>
    </xf>
    <xf numFmtId="0" fontId="10" fillId="2" borderId="0" xfId="0" applyFont="1" applyFill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49" fontId="11" fillId="0" borderId="16" xfId="0" applyNumberFormat="1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Alignment="1">
      <alignment horizontal="center" vertical="center"/>
    </xf>
    <xf numFmtId="4" fontId="7" fillId="0" borderId="42" xfId="0" applyNumberFormat="1" applyFont="1" applyFill="1" applyBorder="1" applyAlignment="1">
      <alignment horizontal="center" vertical="center"/>
    </xf>
    <xf numFmtId="4" fontId="7" fillId="0" borderId="43" xfId="0" applyNumberFormat="1" applyFont="1" applyFill="1" applyBorder="1" applyAlignment="1">
      <alignment horizontal="center" vertical="center"/>
    </xf>
    <xf numFmtId="0" fontId="4" fillId="4" borderId="0" xfId="0" applyFont="1" applyFill="1" applyAlignment="1">
      <alignment vertical="center"/>
    </xf>
    <xf numFmtId="0" fontId="7" fillId="2" borderId="14" xfId="0" applyFont="1" applyFill="1" applyBorder="1" applyAlignment="1">
      <alignment horizontal="center" vertical="center"/>
    </xf>
    <xf numFmtId="49" fontId="11" fillId="2" borderId="12" xfId="0" applyNumberFormat="1" applyFont="1" applyFill="1" applyBorder="1" applyAlignment="1">
      <alignment horizontal="center" vertical="center"/>
    </xf>
    <xf numFmtId="49" fontId="11" fillId="2" borderId="31" xfId="0" applyNumberFormat="1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left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49" fontId="11" fillId="0" borderId="12" xfId="0" applyNumberFormat="1" applyFont="1" applyFill="1" applyBorder="1" applyAlignment="1">
      <alignment horizontal="center" vertical="center"/>
    </xf>
    <xf numFmtId="49" fontId="11" fillId="0" borderId="31" xfId="0" applyNumberFormat="1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center" vertical="center" wrapText="1"/>
    </xf>
    <xf numFmtId="49" fontId="11" fillId="2" borderId="22" xfId="0" applyNumberFormat="1" applyFont="1" applyFill="1" applyBorder="1" applyAlignment="1">
      <alignment horizontal="center" vertical="center" wrapText="1"/>
    </xf>
    <xf numFmtId="49" fontId="11" fillId="2" borderId="22" xfId="0" applyNumberFormat="1" applyFont="1" applyFill="1" applyBorder="1" applyAlignment="1">
      <alignment horizontal="center" vertical="center"/>
    </xf>
    <xf numFmtId="0" fontId="11" fillId="2" borderId="22" xfId="0" applyFont="1" applyFill="1" applyBorder="1" applyAlignment="1">
      <alignment horizontal="left" vertical="center" wrapText="1"/>
    </xf>
    <xf numFmtId="0" fontId="11" fillId="2" borderId="22" xfId="0" applyFont="1" applyFill="1" applyBorder="1" applyAlignment="1">
      <alignment horizontal="center" vertical="center" wrapText="1"/>
    </xf>
    <xf numFmtId="3" fontId="7" fillId="2" borderId="23" xfId="0" applyNumberFormat="1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center" vertical="center"/>
    </xf>
    <xf numFmtId="3" fontId="7" fillId="2" borderId="15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2" borderId="21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left" vertical="center" wrapText="1"/>
    </xf>
    <xf numFmtId="4" fontId="7" fillId="0" borderId="0" xfId="0" applyNumberFormat="1" applyFont="1" applyFill="1" applyBorder="1" applyAlignment="1">
      <alignment horizontal="center" vertical="center"/>
    </xf>
    <xf numFmtId="4" fontId="7" fillId="2" borderId="0" xfId="0" applyNumberFormat="1" applyFont="1" applyFill="1" applyBorder="1" applyAlignment="1">
      <alignment horizontal="center" vertical="center"/>
    </xf>
    <xf numFmtId="2" fontId="7" fillId="2" borderId="36" xfId="0" applyNumberFormat="1" applyFont="1" applyFill="1" applyBorder="1" applyAlignment="1">
      <alignment horizontal="center" vertical="center" wrapText="1"/>
    </xf>
    <xf numFmtId="49" fontId="9" fillId="2" borderId="0" xfId="0" applyNumberFormat="1" applyFont="1" applyFill="1" applyBorder="1" applyAlignment="1">
      <alignment vertical="center"/>
    </xf>
    <xf numFmtId="0" fontId="7" fillId="2" borderId="44" xfId="0" applyFont="1" applyFill="1" applyBorder="1" applyAlignment="1">
      <alignment horizontal="center" vertical="center"/>
    </xf>
    <xf numFmtId="49" fontId="11" fillId="2" borderId="5" xfId="0" applyNumberFormat="1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left" vertical="center" wrapText="1"/>
    </xf>
    <xf numFmtId="0" fontId="11" fillId="2" borderId="5" xfId="0" applyFont="1" applyFill="1" applyBorder="1" applyAlignment="1">
      <alignment horizontal="center" vertical="center" wrapText="1"/>
    </xf>
    <xf numFmtId="3" fontId="7" fillId="2" borderId="46" xfId="0" applyNumberFormat="1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49" fontId="11" fillId="2" borderId="4" xfId="0" applyNumberFormat="1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49" fontId="11" fillId="2" borderId="16" xfId="0" applyNumberFormat="1" applyFont="1" applyFill="1" applyBorder="1" applyAlignment="1">
      <alignment horizontal="center" vertical="center"/>
    </xf>
    <xf numFmtId="49" fontId="11" fillId="2" borderId="11" xfId="0" applyNumberFormat="1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left" vertical="center" wrapText="1"/>
    </xf>
    <xf numFmtId="0" fontId="11" fillId="2" borderId="4" xfId="0" applyFont="1" applyFill="1" applyBorder="1" applyAlignment="1">
      <alignment horizontal="center" vertical="center" wrapText="1"/>
    </xf>
    <xf numFmtId="3" fontId="7" fillId="2" borderId="11" xfId="0" applyNumberFormat="1" applyFont="1" applyFill="1" applyBorder="1" applyAlignment="1">
      <alignment horizontal="center" vertical="center"/>
    </xf>
    <xf numFmtId="3" fontId="7" fillId="2" borderId="43" xfId="0" applyNumberFormat="1" applyFont="1" applyFill="1" applyBorder="1" applyAlignment="1">
      <alignment horizontal="center" vertical="center"/>
    </xf>
    <xf numFmtId="0" fontId="11" fillId="2" borderId="31" xfId="0" applyFont="1" applyFill="1" applyBorder="1" applyAlignment="1">
      <alignment horizontal="center" vertical="center" wrapText="1"/>
    </xf>
    <xf numFmtId="49" fontId="11" fillId="2" borderId="12" xfId="0" applyNumberFormat="1" applyFont="1" applyFill="1" applyBorder="1" applyAlignment="1">
      <alignment horizontal="center" vertical="center" wrapText="1"/>
    </xf>
    <xf numFmtId="49" fontId="11" fillId="2" borderId="31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49" fontId="11" fillId="2" borderId="50" xfId="0" applyNumberFormat="1" applyFont="1" applyFill="1" applyBorder="1" applyAlignment="1">
      <alignment horizontal="center" vertical="center"/>
    </xf>
    <xf numFmtId="49" fontId="11" fillId="2" borderId="38" xfId="0" applyNumberFormat="1" applyFont="1" applyFill="1" applyBorder="1" applyAlignment="1">
      <alignment horizontal="center" vertical="center"/>
    </xf>
    <xf numFmtId="0" fontId="11" fillId="2" borderId="31" xfId="0" applyFont="1" applyFill="1" applyBorder="1" applyAlignment="1">
      <alignment horizontal="left" vertical="center" wrapText="1"/>
    </xf>
    <xf numFmtId="3" fontId="7" fillId="0" borderId="12" xfId="0" applyNumberFormat="1" applyFont="1" applyFill="1" applyBorder="1" applyAlignment="1">
      <alignment horizontal="center" vertical="center"/>
    </xf>
    <xf numFmtId="49" fontId="11" fillId="4" borderId="37" xfId="0" applyNumberFormat="1" applyFont="1" applyFill="1" applyBorder="1" applyAlignment="1">
      <alignment horizontal="center" vertical="center"/>
    </xf>
    <xf numFmtId="49" fontId="11" fillId="4" borderId="12" xfId="0" applyNumberFormat="1" applyFont="1" applyFill="1" applyBorder="1" applyAlignment="1">
      <alignment horizontal="center" vertical="center"/>
    </xf>
    <xf numFmtId="0" fontId="11" fillId="4" borderId="12" xfId="0" applyFont="1" applyFill="1" applyBorder="1" applyAlignment="1">
      <alignment horizontal="left" vertical="center" wrapText="1"/>
    </xf>
    <xf numFmtId="0" fontId="11" fillId="4" borderId="12" xfId="0" applyFont="1" applyFill="1" applyBorder="1" applyAlignment="1">
      <alignment horizontal="center" vertical="center" wrapText="1"/>
    </xf>
    <xf numFmtId="0" fontId="11" fillId="4" borderId="19" xfId="0" applyFont="1" applyFill="1" applyBorder="1" applyAlignment="1">
      <alignment horizontal="center" vertical="center" wrapText="1"/>
    </xf>
    <xf numFmtId="0" fontId="11" fillId="4" borderId="18" xfId="0" applyFont="1" applyFill="1" applyBorder="1" applyAlignment="1">
      <alignment horizontal="center" vertical="center" wrapText="1"/>
    </xf>
    <xf numFmtId="0" fontId="13" fillId="4" borderId="12" xfId="0" applyFont="1" applyFill="1" applyBorder="1" applyAlignment="1">
      <alignment horizontal="left" vertical="center" wrapText="1"/>
    </xf>
    <xf numFmtId="0" fontId="12" fillId="4" borderId="12" xfId="0" applyFont="1" applyFill="1" applyBorder="1" applyAlignment="1">
      <alignment horizontal="left" vertical="center"/>
    </xf>
    <xf numFmtId="0" fontId="7" fillId="4" borderId="31" xfId="0" applyFont="1" applyFill="1" applyBorder="1" applyAlignment="1">
      <alignment horizontal="left" vertical="center" wrapText="1"/>
    </xf>
    <xf numFmtId="0" fontId="14" fillId="4" borderId="12" xfId="0" applyFont="1" applyFill="1" applyBorder="1" applyAlignment="1">
      <alignment horizontal="center" vertical="center"/>
    </xf>
    <xf numFmtId="0" fontId="14" fillId="4" borderId="18" xfId="0" applyFont="1" applyFill="1" applyBorder="1" applyAlignment="1">
      <alignment horizontal="center" vertical="center"/>
    </xf>
    <xf numFmtId="0" fontId="14" fillId="4" borderId="35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31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41" xfId="0" applyFont="1" applyFill="1" applyBorder="1" applyAlignment="1">
      <alignment horizontal="center" vertical="center" wrapText="1"/>
    </xf>
    <xf numFmtId="0" fontId="7" fillId="4" borderId="0" xfId="0" applyFont="1" applyFill="1" applyAlignment="1">
      <alignment horizontal="center" vertical="center"/>
    </xf>
    <xf numFmtId="0" fontId="14" fillId="4" borderId="12" xfId="0" applyFont="1" applyFill="1" applyBorder="1" applyAlignment="1">
      <alignment horizontal="left" vertical="center" wrapText="1"/>
    </xf>
    <xf numFmtId="0" fontId="14" fillId="4" borderId="19" xfId="0" applyFont="1" applyFill="1" applyBorder="1" applyAlignment="1">
      <alignment horizontal="center" vertical="center"/>
    </xf>
    <xf numFmtId="0" fontId="14" fillId="4" borderId="12" xfId="0" applyFont="1" applyFill="1" applyBorder="1" applyAlignment="1">
      <alignment horizontal="left" vertical="center"/>
    </xf>
    <xf numFmtId="0" fontId="7" fillId="4" borderId="12" xfId="0" applyFont="1" applyFill="1" applyBorder="1" applyAlignment="1">
      <alignment horizontal="left" vertical="center" wrapText="1"/>
    </xf>
    <xf numFmtId="0" fontId="7" fillId="4" borderId="19" xfId="0" applyFont="1" applyFill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center" vertical="center" wrapText="1"/>
    </xf>
    <xf numFmtId="0" fontId="7" fillId="4" borderId="35" xfId="0" applyFont="1" applyFill="1" applyBorder="1" applyAlignment="1">
      <alignment horizontal="center" vertical="center" wrapText="1"/>
    </xf>
    <xf numFmtId="0" fontId="7" fillId="4" borderId="30" xfId="0" applyFont="1" applyFill="1" applyBorder="1" applyAlignment="1">
      <alignment horizontal="center" vertical="center"/>
    </xf>
    <xf numFmtId="49" fontId="15" fillId="2" borderId="0" xfId="0" applyNumberFormat="1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left" vertical="center" wrapText="1"/>
    </xf>
    <xf numFmtId="0" fontId="17" fillId="2" borderId="0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left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19" fillId="2" borderId="0" xfId="0" applyFont="1" applyFill="1" applyAlignment="1">
      <alignment vertical="top" wrapText="1"/>
    </xf>
    <xf numFmtId="0" fontId="0" fillId="2" borderId="0" xfId="0" applyFont="1" applyFill="1" applyAlignment="1">
      <alignment vertical="center"/>
    </xf>
    <xf numFmtId="0" fontId="3" fillId="0" borderId="0" xfId="0" applyFont="1" applyFill="1" applyAlignment="1">
      <alignment vertical="top" wrapText="1"/>
    </xf>
    <xf numFmtId="0" fontId="0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top" wrapText="1"/>
    </xf>
    <xf numFmtId="0" fontId="3" fillId="2" borderId="0" xfId="0" applyFont="1" applyFill="1" applyBorder="1" applyAlignment="1">
      <alignment vertical="top" wrapText="1"/>
    </xf>
    <xf numFmtId="0" fontId="3" fillId="2" borderId="0" xfId="0" applyFont="1" applyFill="1" applyBorder="1" applyAlignment="1">
      <alignment horizontal="left" vertical="top" wrapText="1"/>
    </xf>
    <xf numFmtId="0" fontId="19" fillId="2" borderId="0" xfId="0" applyFont="1" applyFill="1" applyBorder="1" applyAlignment="1">
      <alignment horizontal="center" vertical="top"/>
    </xf>
    <xf numFmtId="49" fontId="19" fillId="2" borderId="0" xfId="0" applyNumberFormat="1" applyFont="1" applyFill="1" applyBorder="1" applyAlignment="1">
      <alignment horizontal="center" vertical="top" wrapText="1"/>
    </xf>
    <xf numFmtId="0" fontId="9" fillId="2" borderId="0" xfId="1" applyFont="1" applyFill="1" applyAlignment="1">
      <alignment horizontal="left" vertical="center"/>
    </xf>
    <xf numFmtId="0" fontId="9" fillId="2" borderId="0" xfId="1" applyFont="1" applyFill="1" applyBorder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6" fillId="2" borderId="0" xfId="1" applyFont="1" applyFill="1" applyBorder="1" applyAlignment="1">
      <alignment horizontal="left" vertical="center" wrapText="1"/>
    </xf>
    <xf numFmtId="0" fontId="9" fillId="2" borderId="0" xfId="1" applyFont="1" applyFill="1" applyAlignment="1">
      <alignment horizontal="right" vertical="center"/>
    </xf>
    <xf numFmtId="0" fontId="9" fillId="2" borderId="0" xfId="1" applyFont="1" applyFill="1" applyBorder="1" applyAlignment="1">
      <alignment wrapText="1"/>
    </xf>
    <xf numFmtId="0" fontId="6" fillId="2" borderId="0" xfId="0" applyFont="1" applyFill="1" applyBorder="1" applyAlignment="1">
      <alignment horizontal="center" vertical="center"/>
    </xf>
    <xf numFmtId="49" fontId="21" fillId="2" borderId="0" xfId="0" applyNumberFormat="1" applyFont="1" applyFill="1" applyBorder="1" applyAlignment="1">
      <alignment horizontal="center" vertical="center"/>
    </xf>
    <xf numFmtId="0" fontId="6" fillId="2" borderId="0" xfId="1" applyFont="1" applyFill="1" applyBorder="1" applyAlignment="1">
      <alignment vertical="center" wrapText="1"/>
    </xf>
    <xf numFmtId="0" fontId="1" fillId="2" borderId="0" xfId="0" applyFont="1" applyFill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49" fontId="22" fillId="2" borderId="0" xfId="0" applyNumberFormat="1" applyFont="1" applyFill="1" applyBorder="1" applyAlignment="1">
      <alignment horizontal="center" vertical="center"/>
    </xf>
    <xf numFmtId="0" fontId="9" fillId="2" borderId="0" xfId="1" applyFont="1" applyFill="1" applyBorder="1" applyAlignment="1">
      <alignment horizontal="left" wrapText="1"/>
    </xf>
    <xf numFmtId="49" fontId="23" fillId="2" borderId="0" xfId="0" applyNumberFormat="1" applyFont="1" applyFill="1" applyBorder="1" applyAlignment="1">
      <alignment horizontal="center" vertical="center"/>
    </xf>
    <xf numFmtId="0" fontId="7" fillId="2" borderId="0" xfId="1" applyFont="1" applyFill="1" applyAlignment="1">
      <alignment horizontal="left" vertical="center"/>
    </xf>
    <xf numFmtId="0" fontId="7" fillId="2" borderId="0" xfId="1" applyFont="1" applyFill="1" applyAlignment="1">
      <alignment horizontal="center" vertical="center"/>
    </xf>
    <xf numFmtId="0" fontId="7" fillId="2" borderId="0" xfId="1" applyFont="1" applyFill="1" applyBorder="1" applyAlignment="1">
      <alignment horizontal="center" vertical="center"/>
    </xf>
    <xf numFmtId="49" fontId="24" fillId="2" borderId="0" xfId="0" applyNumberFormat="1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left" vertical="center" wrapText="1"/>
    </xf>
    <xf numFmtId="0" fontId="25" fillId="2" borderId="0" xfId="0" applyFont="1" applyFill="1" applyBorder="1" applyAlignment="1">
      <alignment horizontal="center" vertical="center" wrapText="1"/>
    </xf>
    <xf numFmtId="49" fontId="5" fillId="2" borderId="0" xfId="0" applyNumberFormat="1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vertical="center"/>
    </xf>
    <xf numFmtId="0" fontId="5" fillId="2" borderId="0" xfId="2" applyFont="1" applyFill="1" applyAlignment="1">
      <alignment horizontal="left" vertical="center"/>
    </xf>
    <xf numFmtId="14" fontId="5" fillId="2" borderId="0" xfId="0" applyNumberFormat="1" applyFont="1" applyFill="1" applyBorder="1" applyAlignment="1">
      <alignment horizontal="center" vertical="center"/>
    </xf>
    <xf numFmtId="0" fontId="5" fillId="2" borderId="0" xfId="3" applyFont="1" applyFill="1" applyAlignment="1">
      <alignment horizontal="left" vertical="center"/>
    </xf>
    <xf numFmtId="0" fontId="5" fillId="2" borderId="0" xfId="0" applyFont="1" applyFill="1" applyAlignment="1">
      <alignment vertical="center"/>
    </xf>
    <xf numFmtId="164" fontId="5" fillId="2" borderId="0" xfId="3" applyNumberFormat="1" applyFont="1" applyFill="1" applyAlignment="1">
      <alignment vertical="center"/>
    </xf>
    <xf numFmtId="164" fontId="5" fillId="2" borderId="0" xfId="3" applyNumberFormat="1" applyFont="1" applyFill="1" applyBorder="1" applyAlignment="1">
      <alignment vertical="center"/>
    </xf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5" fillId="2" borderId="0" xfId="0" applyFont="1" applyFill="1" applyBorder="1"/>
    <xf numFmtId="4" fontId="7" fillId="0" borderId="34" xfId="0" applyNumberFormat="1" applyFont="1" applyFill="1" applyBorder="1" applyAlignment="1">
      <alignment horizontal="center" vertical="center"/>
    </xf>
    <xf numFmtId="4" fontId="4" fillId="2" borderId="0" xfId="0" applyNumberFormat="1" applyFont="1" applyFill="1" applyAlignment="1">
      <alignment vertical="center"/>
    </xf>
    <xf numFmtId="0" fontId="11" fillId="6" borderId="12" xfId="0" applyFont="1" applyFill="1" applyBorder="1" applyAlignment="1">
      <alignment horizontal="left" vertical="center" wrapText="1"/>
    </xf>
    <xf numFmtId="0" fontId="28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4" fontId="3" fillId="2" borderId="0" xfId="0" applyNumberFormat="1" applyFont="1" applyFill="1" applyAlignment="1">
      <alignment horizontal="center" vertical="center"/>
    </xf>
    <xf numFmtId="4" fontId="3" fillId="2" borderId="12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Alignment="1">
      <alignment horizontal="center" vertical="center"/>
    </xf>
    <xf numFmtId="4" fontId="3" fillId="6" borderId="12" xfId="0" applyNumberFormat="1" applyFont="1" applyFill="1" applyBorder="1" applyAlignment="1">
      <alignment horizontal="center" vertical="center"/>
    </xf>
    <xf numFmtId="2" fontId="9" fillId="2" borderId="28" xfId="0" applyNumberFormat="1" applyFont="1" applyFill="1" applyBorder="1" applyAlignment="1">
      <alignment horizontal="center" vertical="center"/>
    </xf>
    <xf numFmtId="2" fontId="9" fillId="2" borderId="2" xfId="0" applyNumberFormat="1" applyFont="1" applyFill="1" applyBorder="1" applyAlignment="1">
      <alignment horizontal="center" vertical="center"/>
    </xf>
    <xf numFmtId="2" fontId="9" fillId="2" borderId="29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49" fontId="7" fillId="2" borderId="4" xfId="0" applyNumberFormat="1" applyFont="1" applyFill="1" applyBorder="1" applyAlignment="1">
      <alignment horizontal="center" vertical="center" wrapText="1"/>
    </xf>
    <xf numFmtId="49" fontId="7" fillId="2" borderId="11" xfId="0" applyNumberFormat="1" applyFont="1" applyFill="1" applyBorder="1" applyAlignment="1">
      <alignment horizontal="center" vertical="center" wrapText="1"/>
    </xf>
    <xf numFmtId="49" fontId="7" fillId="2" borderId="16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8" fillId="5" borderId="14" xfId="0" applyFont="1" applyFill="1" applyBorder="1" applyAlignment="1">
      <alignment horizontal="center" vertical="center"/>
    </xf>
    <xf numFmtId="0" fontId="8" fillId="5" borderId="12" xfId="0" applyFont="1" applyFill="1" applyBorder="1" applyAlignment="1">
      <alignment horizontal="center" vertical="center"/>
    </xf>
    <xf numFmtId="0" fontId="8" fillId="5" borderId="15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2" fontId="9" fillId="2" borderId="7" xfId="0" applyNumberFormat="1" applyFont="1" applyFill="1" applyBorder="1" applyAlignment="1">
      <alignment horizontal="center" vertical="center"/>
    </xf>
    <xf numFmtId="2" fontId="9" fillId="2" borderId="8" xfId="0" applyNumberFormat="1" applyFont="1" applyFill="1" applyBorder="1" applyAlignment="1">
      <alignment horizontal="center" vertical="center"/>
    </xf>
    <xf numFmtId="2" fontId="9" fillId="2" borderId="9" xfId="0" applyNumberFormat="1" applyFont="1" applyFill="1" applyBorder="1" applyAlignment="1">
      <alignment horizontal="center" vertical="center"/>
    </xf>
    <xf numFmtId="0" fontId="9" fillId="2" borderId="47" xfId="0" applyFont="1" applyFill="1" applyBorder="1" applyAlignment="1">
      <alignment horizontal="center" vertical="center"/>
    </xf>
    <xf numFmtId="0" fontId="9" fillId="2" borderId="48" xfId="0" applyFont="1" applyFill="1" applyBorder="1" applyAlignment="1">
      <alignment horizontal="center" vertical="center"/>
    </xf>
    <xf numFmtId="0" fontId="9" fillId="2" borderId="49" xfId="0" applyFont="1" applyFill="1" applyBorder="1" applyAlignment="1">
      <alignment horizontal="center" vertical="center"/>
    </xf>
    <xf numFmtId="49" fontId="9" fillId="2" borderId="7" xfId="0" applyNumberFormat="1" applyFont="1" applyFill="1" applyBorder="1" applyAlignment="1">
      <alignment horizontal="center" vertical="center"/>
    </xf>
    <xf numFmtId="49" fontId="9" fillId="2" borderId="8" xfId="0" applyNumberFormat="1" applyFont="1" applyFill="1" applyBorder="1" applyAlignment="1">
      <alignment horizontal="center" vertical="center"/>
    </xf>
    <xf numFmtId="49" fontId="9" fillId="2" borderId="9" xfId="0" applyNumberFormat="1" applyFont="1" applyFill="1" applyBorder="1" applyAlignment="1">
      <alignment horizontal="center" vertical="center"/>
    </xf>
    <xf numFmtId="49" fontId="9" fillId="2" borderId="28" xfId="0" applyNumberFormat="1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49" fontId="9" fillId="2" borderId="29" xfId="0" applyNumberFormat="1" applyFont="1" applyFill="1" applyBorder="1" applyAlignment="1">
      <alignment horizontal="center" vertical="center" wrapText="1"/>
    </xf>
    <xf numFmtId="49" fontId="9" fillId="2" borderId="7" xfId="0" applyNumberFormat="1" applyFont="1" applyFill="1" applyBorder="1" applyAlignment="1">
      <alignment horizontal="center" vertical="center" wrapText="1"/>
    </xf>
    <xf numFmtId="49" fontId="9" fillId="2" borderId="8" xfId="0" applyNumberFormat="1" applyFont="1" applyFill="1" applyBorder="1" applyAlignment="1">
      <alignment horizontal="center" vertical="center" wrapText="1"/>
    </xf>
    <xf numFmtId="49" fontId="9" fillId="2" borderId="9" xfId="0" applyNumberFormat="1" applyFont="1" applyFill="1" applyBorder="1" applyAlignment="1">
      <alignment horizontal="center" vertical="center" wrapText="1"/>
    </xf>
    <xf numFmtId="49" fontId="9" fillId="2" borderId="44" xfId="0" applyNumberFormat="1" applyFont="1" applyFill="1" applyBorder="1" applyAlignment="1">
      <alignment horizontal="center" vertical="center"/>
    </xf>
    <xf numFmtId="49" fontId="9" fillId="2" borderId="5" xfId="0" applyNumberFormat="1" applyFont="1" applyFill="1" applyBorder="1" applyAlignment="1">
      <alignment horizontal="center" vertical="center"/>
    </xf>
    <xf numFmtId="49" fontId="9" fillId="2" borderId="45" xfId="0" applyNumberFormat="1" applyFont="1" applyFill="1" applyBorder="1" applyAlignment="1">
      <alignment horizontal="center" vertical="center"/>
    </xf>
    <xf numFmtId="49" fontId="9" fillId="2" borderId="28" xfId="0" applyNumberFormat="1" applyFont="1" applyFill="1" applyBorder="1" applyAlignment="1">
      <alignment horizontal="center" vertical="center"/>
    </xf>
    <xf numFmtId="49" fontId="9" fillId="2" borderId="2" xfId="0" applyNumberFormat="1" applyFont="1" applyFill="1" applyBorder="1" applyAlignment="1">
      <alignment horizontal="center" vertical="center"/>
    </xf>
    <xf numFmtId="49" fontId="9" fillId="2" borderId="29" xfId="0" applyNumberFormat="1" applyFont="1" applyFill="1" applyBorder="1" applyAlignment="1">
      <alignment horizontal="center" vertical="center"/>
    </xf>
    <xf numFmtId="49" fontId="9" fillId="2" borderId="47" xfId="0" applyNumberFormat="1" applyFont="1" applyFill="1" applyBorder="1" applyAlignment="1">
      <alignment horizontal="center" vertical="center" wrapText="1"/>
    </xf>
    <xf numFmtId="49" fontId="9" fillId="2" borderId="48" xfId="0" applyNumberFormat="1" applyFont="1" applyFill="1" applyBorder="1" applyAlignment="1">
      <alignment horizontal="center" vertical="center" wrapText="1"/>
    </xf>
    <xf numFmtId="49" fontId="9" fillId="2" borderId="49" xfId="0" applyNumberFormat="1" applyFont="1" applyFill="1" applyBorder="1" applyAlignment="1">
      <alignment horizontal="center" vertical="center" wrapText="1"/>
    </xf>
    <xf numFmtId="49" fontId="9" fillId="2" borderId="47" xfId="0" applyNumberFormat="1" applyFont="1" applyFill="1" applyBorder="1" applyAlignment="1">
      <alignment horizontal="center" vertical="center"/>
    </xf>
    <xf numFmtId="49" fontId="9" fillId="2" borderId="48" xfId="0" applyNumberFormat="1" applyFont="1" applyFill="1" applyBorder="1" applyAlignment="1">
      <alignment horizontal="center" vertical="center"/>
    </xf>
    <xf numFmtId="49" fontId="9" fillId="2" borderId="49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vertical="top" wrapText="1"/>
    </xf>
    <xf numFmtId="49" fontId="12" fillId="4" borderId="51" xfId="0" applyNumberFormat="1" applyFont="1" applyFill="1" applyBorder="1" applyAlignment="1">
      <alignment horizontal="center"/>
    </xf>
    <xf numFmtId="49" fontId="12" fillId="4" borderId="30" xfId="0" applyNumberFormat="1" applyFont="1" applyFill="1" applyBorder="1" applyAlignment="1">
      <alignment horizontal="center"/>
    </xf>
    <xf numFmtId="49" fontId="12" fillId="4" borderId="35" xfId="0" applyNumberFormat="1" applyFont="1" applyFill="1" applyBorder="1" applyAlignment="1">
      <alignment horizontal="center"/>
    </xf>
    <xf numFmtId="0" fontId="18" fillId="2" borderId="0" xfId="0" applyFont="1" applyFill="1" applyBorder="1" applyAlignment="1">
      <alignment horizontal="left" vertical="top" wrapText="1"/>
    </xf>
    <xf numFmtId="0" fontId="19" fillId="2" borderId="0" xfId="0" applyFont="1" applyFill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3" fillId="2" borderId="0" xfId="0" applyFont="1" applyFill="1" applyAlignment="1">
      <alignment horizontal="left" vertical="top" wrapText="1"/>
    </xf>
    <xf numFmtId="0" fontId="6" fillId="2" borderId="0" xfId="1" applyFont="1" applyFill="1" applyBorder="1" applyAlignment="1">
      <alignment horizontal="left" vertical="center" wrapText="1"/>
    </xf>
    <xf numFmtId="0" fontId="9" fillId="2" borderId="0" xfId="1" applyFont="1" applyFill="1" applyAlignment="1">
      <alignment horizontal="right" vertical="center"/>
    </xf>
    <xf numFmtId="0" fontId="19" fillId="0" borderId="0" xfId="0" applyFont="1" applyFill="1" applyAlignment="1">
      <alignment horizontal="left" vertical="center"/>
    </xf>
  </cellXfs>
  <cellStyles count="4">
    <cellStyle name="Обычный" xfId="0" builtinId="0"/>
    <cellStyle name="Обычный 2" xfId="2"/>
    <cellStyle name="Обычный_Бюджет доходов и расходов новая версия (2)" xfId="3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BV256"/>
  <sheetViews>
    <sheetView tabSelected="1" zoomScale="75" zoomScaleNormal="75" workbookViewId="0">
      <pane xSplit="10" ySplit="11" topLeftCell="AC180" activePane="bottomRight" state="frozen"/>
      <selection pane="topRight" activeCell="F1" sqref="F1"/>
      <selection pane="bottomLeft" activeCell="A12" sqref="A12"/>
      <selection pane="bottomRight" activeCell="AF1" sqref="AF1:AO1048576"/>
    </sheetView>
  </sheetViews>
  <sheetFormatPr defaultColWidth="12.28515625" defaultRowHeight="15" outlineLevelRow="1" outlineLevelCol="1" x14ac:dyDescent="0.25"/>
  <cols>
    <col min="1" max="1" width="13.85546875" style="11" customWidth="1"/>
    <col min="2" max="2" width="20.85546875" style="6" hidden="1" customWidth="1" outlineLevel="1"/>
    <col min="3" max="3" width="24" style="6" customWidth="1" collapsed="1"/>
    <col min="4" max="4" width="51.140625" style="12" customWidth="1"/>
    <col min="5" max="5" width="17.28515625" style="209" customWidth="1"/>
    <col min="6" max="6" width="17" style="209" customWidth="1"/>
    <col min="7" max="8" width="17.7109375" style="209" customWidth="1"/>
    <col min="9" max="9" width="18.5703125" style="209" customWidth="1"/>
    <col min="10" max="10" width="11.42578125" style="205" customWidth="1"/>
    <col min="11" max="11" width="9.140625" style="5" hidden="1" customWidth="1" outlineLevel="1"/>
    <col min="12" max="12" width="17.5703125" style="6" hidden="1" customWidth="1" outlineLevel="1"/>
    <col min="13" max="13" width="9.140625" style="5" hidden="1" customWidth="1" outlineLevel="1"/>
    <col min="14" max="17" width="13" style="6" hidden="1" customWidth="1" outlineLevel="1"/>
    <col min="18" max="18" width="9.140625" style="5" hidden="1" customWidth="1" outlineLevel="1"/>
    <col min="19" max="20" width="9.85546875" style="5" hidden="1" customWidth="1" outlineLevel="1"/>
    <col min="21" max="24" width="9.140625" style="5" hidden="1" customWidth="1" outlineLevel="1"/>
    <col min="25" max="25" width="18.140625" style="219" hidden="1" customWidth="1" outlineLevel="1"/>
    <col min="26" max="28" width="15" style="219" hidden="1" customWidth="1" outlineLevel="1"/>
    <col min="29" max="31" width="9.140625" style="5" hidden="1" customWidth="1" outlineLevel="1"/>
    <col min="32" max="32" width="9.140625" style="5" hidden="1" customWidth="1" outlineLevel="1" collapsed="1"/>
    <col min="33" max="41" width="9.140625" style="5" hidden="1" customWidth="1" outlineLevel="1"/>
    <col min="42" max="42" width="9.140625" style="5" customWidth="1" collapsed="1"/>
    <col min="43" max="70" width="9.140625" style="5" customWidth="1"/>
    <col min="71" max="72" width="17.140625" style="5" customWidth="1"/>
    <col min="73" max="199" width="9.140625" style="5" customWidth="1"/>
    <col min="200" max="200" width="12.5703125" style="5" customWidth="1"/>
    <col min="201" max="201" width="0" style="5" hidden="1" customWidth="1"/>
    <col min="202" max="202" width="36.140625" style="5" customWidth="1"/>
    <col min="203" max="203" width="16" style="5" customWidth="1"/>
    <col min="204" max="204" width="15.42578125" style="5" customWidth="1"/>
    <col min="205" max="205" width="0" style="5" hidden="1" customWidth="1"/>
    <col min="206" max="206" width="13" style="5" customWidth="1"/>
    <col min="207" max="207" width="10.5703125" style="5" customWidth="1"/>
    <col min="208" max="208" width="10.28515625" style="5" customWidth="1"/>
    <col min="209" max="210" width="14" style="5" customWidth="1"/>
    <col min="211" max="211" width="11.5703125" style="5" customWidth="1"/>
    <col min="212" max="212" width="14" style="5" customWidth="1"/>
    <col min="213" max="16384" width="12.28515625" style="5"/>
  </cols>
  <sheetData>
    <row r="1" spans="1:74" ht="21" customHeight="1" thickBot="1" x14ac:dyDescent="0.25">
      <c r="A1" s="1"/>
      <c r="B1" s="2"/>
      <c r="C1" s="2"/>
      <c r="D1" s="3"/>
      <c r="E1" s="4"/>
      <c r="F1" s="4" t="s">
        <v>483</v>
      </c>
      <c r="G1" s="4"/>
      <c r="H1" s="2"/>
      <c r="I1" s="2"/>
      <c r="J1" s="2"/>
      <c r="L1" s="6" t="s">
        <v>0</v>
      </c>
      <c r="N1" s="7">
        <v>4.5999999999999999E-2</v>
      </c>
    </row>
    <row r="2" spans="1:74" x14ac:dyDescent="0.25">
      <c r="A2" s="8"/>
      <c r="B2" s="9"/>
      <c r="C2" s="9"/>
      <c r="D2" s="10"/>
      <c r="E2" s="8"/>
      <c r="F2" s="8"/>
      <c r="G2" s="8"/>
      <c r="H2" s="8"/>
      <c r="I2" s="8"/>
      <c r="J2" s="8"/>
    </row>
    <row r="3" spans="1:74" x14ac:dyDescent="0.25">
      <c r="E3" s="11"/>
      <c r="F3" s="11"/>
      <c r="G3" s="11"/>
      <c r="H3" s="11"/>
      <c r="I3" s="11"/>
      <c r="J3" s="8"/>
    </row>
    <row r="4" spans="1:74" ht="43.5" customHeight="1" thickBot="1" x14ac:dyDescent="0.3">
      <c r="A4" s="232" t="s">
        <v>1</v>
      </c>
      <c r="B4" s="232"/>
      <c r="C4" s="232"/>
      <c r="D4" s="232"/>
      <c r="E4" s="232"/>
      <c r="F4" s="232"/>
      <c r="G4" s="232"/>
      <c r="H4" s="232"/>
      <c r="I4" s="232"/>
      <c r="J4" s="13"/>
    </row>
    <row r="5" spans="1:74" s="16" customFormat="1" ht="64.5" customHeight="1" x14ac:dyDescent="0.25">
      <c r="A5" s="233" t="s">
        <v>2</v>
      </c>
      <c r="B5" s="236" t="s">
        <v>3</v>
      </c>
      <c r="C5" s="239" t="s">
        <v>4</v>
      </c>
      <c r="D5" s="242" t="s">
        <v>5</v>
      </c>
      <c r="E5" s="245" t="s">
        <v>6</v>
      </c>
      <c r="F5" s="14" t="s">
        <v>7</v>
      </c>
      <c r="G5" s="14" t="s">
        <v>7</v>
      </c>
      <c r="H5" s="14" t="s">
        <v>8</v>
      </c>
      <c r="I5" s="15" t="s">
        <v>8</v>
      </c>
      <c r="J5" s="13"/>
      <c r="L5" s="17"/>
      <c r="N5" s="18" t="s">
        <v>9</v>
      </c>
      <c r="O5" s="19"/>
      <c r="P5" s="19"/>
      <c r="Q5" s="20"/>
      <c r="Y5" s="220" t="s">
        <v>7</v>
      </c>
      <c r="Z5" s="220" t="s">
        <v>7</v>
      </c>
      <c r="AA5" s="220" t="s">
        <v>8</v>
      </c>
      <c r="AB5" s="221" t="s">
        <v>8</v>
      </c>
    </row>
    <row r="6" spans="1:74" s="16" customFormat="1" ht="80.25" customHeight="1" x14ac:dyDescent="0.25">
      <c r="A6" s="234"/>
      <c r="B6" s="237"/>
      <c r="C6" s="240"/>
      <c r="D6" s="243"/>
      <c r="E6" s="246"/>
      <c r="F6" s="21" t="s">
        <v>10</v>
      </c>
      <c r="G6" s="21" t="s">
        <v>10</v>
      </c>
      <c r="H6" s="21" t="s">
        <v>11</v>
      </c>
      <c r="I6" s="22" t="s">
        <v>11</v>
      </c>
      <c r="J6" s="13"/>
      <c r="L6" s="17"/>
      <c r="N6" s="248" t="s">
        <v>12</v>
      </c>
      <c r="O6" s="249"/>
      <c r="P6" s="249" t="s">
        <v>13</v>
      </c>
      <c r="Q6" s="250"/>
      <c r="Y6" s="222" t="s">
        <v>10</v>
      </c>
      <c r="Z6" s="222" t="s">
        <v>10</v>
      </c>
      <c r="AA6" s="222" t="s">
        <v>11</v>
      </c>
      <c r="AB6" s="223" t="s">
        <v>11</v>
      </c>
    </row>
    <row r="7" spans="1:74" s="6" customFormat="1" ht="53.25" customHeight="1" x14ac:dyDescent="0.25">
      <c r="A7" s="234"/>
      <c r="B7" s="238"/>
      <c r="C7" s="240"/>
      <c r="D7" s="243"/>
      <c r="E7" s="246"/>
      <c r="F7" s="21" t="s">
        <v>14</v>
      </c>
      <c r="G7" s="21" t="s">
        <v>14</v>
      </c>
      <c r="H7" s="21" t="s">
        <v>14</v>
      </c>
      <c r="I7" s="22" t="s">
        <v>14</v>
      </c>
      <c r="J7" s="13"/>
      <c r="N7" s="251" t="s">
        <v>14</v>
      </c>
      <c r="O7" s="252"/>
      <c r="P7" s="253" t="s">
        <v>14</v>
      </c>
      <c r="Q7" s="254"/>
      <c r="Y7" s="222" t="s">
        <v>484</v>
      </c>
      <c r="Z7" s="222" t="s">
        <v>484</v>
      </c>
      <c r="AA7" s="222" t="s">
        <v>484</v>
      </c>
      <c r="AB7" s="222" t="s">
        <v>484</v>
      </c>
    </row>
    <row r="8" spans="1:74" s="6" customFormat="1" ht="25.5" customHeight="1" thickBot="1" x14ac:dyDescent="0.3">
      <c r="A8" s="235"/>
      <c r="B8" s="23"/>
      <c r="C8" s="241"/>
      <c r="D8" s="244"/>
      <c r="E8" s="247"/>
      <c r="F8" s="21" t="s">
        <v>15</v>
      </c>
      <c r="G8" s="21" t="s">
        <v>16</v>
      </c>
      <c r="H8" s="21" t="s">
        <v>15</v>
      </c>
      <c r="I8" s="22" t="s">
        <v>16</v>
      </c>
      <c r="J8" s="13"/>
      <c r="N8" s="24" t="s">
        <v>17</v>
      </c>
      <c r="O8" s="25" t="s">
        <v>18</v>
      </c>
      <c r="P8" s="26" t="s">
        <v>17</v>
      </c>
      <c r="Q8" s="27" t="s">
        <v>18</v>
      </c>
      <c r="Y8" s="222" t="s">
        <v>15</v>
      </c>
      <c r="Z8" s="222" t="s">
        <v>16</v>
      </c>
      <c r="AA8" s="222" t="s">
        <v>15</v>
      </c>
      <c r="AB8" s="223" t="s">
        <v>16</v>
      </c>
    </row>
    <row r="9" spans="1:74" s="35" customFormat="1" ht="24.75" customHeight="1" thickBot="1" x14ac:dyDescent="0.3">
      <c r="A9" s="28">
        <v>1</v>
      </c>
      <c r="B9" s="29"/>
      <c r="C9" s="30">
        <v>2</v>
      </c>
      <c r="D9" s="31">
        <v>3</v>
      </c>
      <c r="E9" s="32">
        <v>4</v>
      </c>
      <c r="F9" s="33">
        <v>5</v>
      </c>
      <c r="G9" s="33">
        <v>6</v>
      </c>
      <c r="H9" s="34">
        <v>7</v>
      </c>
      <c r="I9" s="34">
        <v>8</v>
      </c>
      <c r="J9" s="13"/>
      <c r="Y9" s="224"/>
      <c r="Z9" s="224"/>
      <c r="AA9" s="224"/>
      <c r="AB9" s="224"/>
    </row>
    <row r="10" spans="1:74" ht="18" customHeight="1" x14ac:dyDescent="0.25">
      <c r="A10" s="255" t="s">
        <v>19</v>
      </c>
      <c r="B10" s="256"/>
      <c r="C10" s="256"/>
      <c r="D10" s="256"/>
      <c r="E10" s="256"/>
      <c r="F10" s="256"/>
      <c r="G10" s="256"/>
      <c r="H10" s="256"/>
      <c r="I10" s="257"/>
      <c r="J10" s="36"/>
    </row>
    <row r="11" spans="1:74" ht="16.5" customHeight="1" thickBot="1" x14ac:dyDescent="0.3">
      <c r="A11" s="229" t="s">
        <v>20</v>
      </c>
      <c r="B11" s="230"/>
      <c r="C11" s="230"/>
      <c r="D11" s="230"/>
      <c r="E11" s="230"/>
      <c r="F11" s="230"/>
      <c r="G11" s="230"/>
      <c r="H11" s="230"/>
      <c r="I11" s="231"/>
      <c r="J11" s="37"/>
    </row>
    <row r="12" spans="1:74" ht="48" customHeight="1" x14ac:dyDescent="0.25">
      <c r="A12" s="38">
        <v>1</v>
      </c>
      <c r="B12" s="39" t="s">
        <v>21</v>
      </c>
      <c r="C12" s="40" t="s">
        <v>22</v>
      </c>
      <c r="D12" s="41" t="s">
        <v>23</v>
      </c>
      <c r="E12" s="40" t="s">
        <v>24</v>
      </c>
      <c r="F12" s="42">
        <f>ROUND(N12*(1+$N$1),0)</f>
        <v>9510</v>
      </c>
      <c r="G12" s="42">
        <f t="shared" ref="G12:I36" si="0">ROUND(O12*(1+$N$1),0)</f>
        <v>8368</v>
      </c>
      <c r="H12" s="42">
        <f t="shared" si="0"/>
        <v>11424</v>
      </c>
      <c r="I12" s="43">
        <f t="shared" si="0"/>
        <v>10053</v>
      </c>
      <c r="J12" s="13"/>
      <c r="L12" s="6">
        <f>LEN(C12)</f>
        <v>17</v>
      </c>
      <c r="N12" s="44">
        <v>9091.43</v>
      </c>
      <c r="O12" s="45">
        <v>8000.45</v>
      </c>
      <c r="P12" s="45">
        <v>10921.37</v>
      </c>
      <c r="Q12" s="45">
        <v>9610.7999999999993</v>
      </c>
      <c r="S12" s="46">
        <v>0</v>
      </c>
      <c r="T12" s="5">
        <v>0</v>
      </c>
      <c r="U12" s="5">
        <v>0</v>
      </c>
      <c r="V12" s="5">
        <v>0</v>
      </c>
      <c r="Y12" s="225">
        <f>F12/1.2</f>
        <v>7925</v>
      </c>
      <c r="Z12" s="225">
        <f t="shared" ref="Z12:Z75" si="1">G12/1.2</f>
        <v>6973.3333333333339</v>
      </c>
      <c r="AA12" s="225">
        <f t="shared" ref="AA12:AA75" si="2">H12/1.2</f>
        <v>9520</v>
      </c>
      <c r="AB12" s="225">
        <f t="shared" ref="AB12:AB75" si="3">I12/1.2</f>
        <v>8377.5</v>
      </c>
      <c r="BS12" s="216">
        <f>F12/1.2</f>
        <v>7925</v>
      </c>
      <c r="BT12" s="216">
        <f t="shared" ref="BT12:BV12" si="4">G12/1.2</f>
        <v>6973.3333333333339</v>
      </c>
      <c r="BU12" s="216">
        <f t="shared" si="4"/>
        <v>9520</v>
      </c>
      <c r="BV12" s="216">
        <f t="shared" si="4"/>
        <v>8377.5</v>
      </c>
    </row>
    <row r="13" spans="1:74" ht="24.95" customHeight="1" x14ac:dyDescent="0.25">
      <c r="A13" s="47">
        <v>2</v>
      </c>
      <c r="B13" s="48" t="s">
        <v>25</v>
      </c>
      <c r="C13" s="49" t="s">
        <v>26</v>
      </c>
      <c r="D13" s="50" t="s">
        <v>27</v>
      </c>
      <c r="E13" s="49" t="s">
        <v>24</v>
      </c>
      <c r="F13" s="51">
        <f t="shared" ref="F13:F36" si="5">ROUND(N13*(1+$N$1),0)</f>
        <v>13425</v>
      </c>
      <c r="G13" s="51">
        <f t="shared" si="0"/>
        <v>11814</v>
      </c>
      <c r="H13" s="51">
        <f t="shared" si="0"/>
        <v>16128</v>
      </c>
      <c r="I13" s="52">
        <f t="shared" si="0"/>
        <v>14192</v>
      </c>
      <c r="J13" s="13"/>
      <c r="L13" s="6">
        <f>LEN(C13)</f>
        <v>17</v>
      </c>
      <c r="N13" s="44">
        <v>12834.95</v>
      </c>
      <c r="O13" s="44">
        <v>11294.76</v>
      </c>
      <c r="P13" s="44">
        <v>15418.39</v>
      </c>
      <c r="Q13" s="44">
        <v>13568.18</v>
      </c>
      <c r="S13" s="5">
        <v>0</v>
      </c>
      <c r="T13" s="5">
        <v>0</v>
      </c>
      <c r="U13" s="5">
        <v>0</v>
      </c>
      <c r="V13" s="5">
        <v>0</v>
      </c>
      <c r="Y13" s="225">
        <f t="shared" ref="Y13:Y76" si="6">F13/1.2</f>
        <v>11187.5</v>
      </c>
      <c r="Z13" s="225">
        <f t="shared" si="1"/>
        <v>9845</v>
      </c>
      <c r="AA13" s="225">
        <f t="shared" si="2"/>
        <v>13440</v>
      </c>
      <c r="AB13" s="225">
        <f t="shared" si="3"/>
        <v>11826.666666666668</v>
      </c>
      <c r="BS13" s="216">
        <f t="shared" ref="BS13:BS76" si="7">F13/1.2</f>
        <v>11187.5</v>
      </c>
      <c r="BT13" s="216">
        <f t="shared" ref="BT13:BT76" si="8">G13/1.2</f>
        <v>9845</v>
      </c>
      <c r="BU13" s="216">
        <f t="shared" ref="BU13:BU76" si="9">H13/1.2</f>
        <v>13440</v>
      </c>
      <c r="BV13" s="216">
        <f t="shared" ref="BV13:BV76" si="10">I13/1.2</f>
        <v>11826.666666666668</v>
      </c>
    </row>
    <row r="14" spans="1:74" ht="24.95" customHeight="1" x14ac:dyDescent="0.25">
      <c r="A14" s="47">
        <v>3</v>
      </c>
      <c r="B14" s="48" t="s">
        <v>28</v>
      </c>
      <c r="C14" s="49" t="s">
        <v>29</v>
      </c>
      <c r="D14" s="50" t="s">
        <v>30</v>
      </c>
      <c r="E14" s="49" t="s">
        <v>24</v>
      </c>
      <c r="F14" s="51">
        <f t="shared" si="5"/>
        <v>19579</v>
      </c>
      <c r="G14" s="51">
        <f t="shared" si="0"/>
        <v>17229</v>
      </c>
      <c r="H14" s="51">
        <f t="shared" si="0"/>
        <v>23519</v>
      </c>
      <c r="I14" s="52">
        <f t="shared" si="0"/>
        <v>20697</v>
      </c>
      <c r="J14" s="13"/>
      <c r="L14" s="6">
        <f t="shared" ref="L14:L76" si="11">LEN(C14)</f>
        <v>17</v>
      </c>
      <c r="N14" s="44">
        <v>18717.64</v>
      </c>
      <c r="O14" s="45">
        <v>16471.509999999998</v>
      </c>
      <c r="P14" s="45">
        <v>22485.16</v>
      </c>
      <c r="Q14" s="45">
        <v>19786.939999999999</v>
      </c>
      <c r="S14" s="5">
        <v>0</v>
      </c>
      <c r="T14" s="5">
        <v>0</v>
      </c>
      <c r="U14" s="5">
        <v>0</v>
      </c>
      <c r="V14" s="5">
        <v>0</v>
      </c>
      <c r="Y14" s="225">
        <f t="shared" si="6"/>
        <v>16315.833333333334</v>
      </c>
      <c r="Z14" s="225">
        <f t="shared" si="1"/>
        <v>14357.5</v>
      </c>
      <c r="AA14" s="225">
        <f t="shared" si="2"/>
        <v>19599.166666666668</v>
      </c>
      <c r="AB14" s="225">
        <f t="shared" si="3"/>
        <v>17247.5</v>
      </c>
      <c r="BS14" s="216">
        <f t="shared" si="7"/>
        <v>16315.833333333334</v>
      </c>
      <c r="BT14" s="216">
        <f t="shared" si="8"/>
        <v>14357.5</v>
      </c>
      <c r="BU14" s="216">
        <f t="shared" si="9"/>
        <v>19599.166666666668</v>
      </c>
      <c r="BV14" s="216">
        <f t="shared" si="10"/>
        <v>17247.5</v>
      </c>
    </row>
    <row r="15" spans="1:74" ht="34.5" customHeight="1" x14ac:dyDescent="0.25">
      <c r="A15" s="47">
        <v>4</v>
      </c>
      <c r="B15" s="48" t="s">
        <v>31</v>
      </c>
      <c r="C15" s="49" t="s">
        <v>32</v>
      </c>
      <c r="D15" s="50" t="s">
        <v>33</v>
      </c>
      <c r="E15" s="49" t="s">
        <v>24</v>
      </c>
      <c r="F15" s="51">
        <f t="shared" si="5"/>
        <v>5811</v>
      </c>
      <c r="G15" s="51">
        <f t="shared" si="0"/>
        <v>5114</v>
      </c>
      <c r="H15" s="51">
        <f t="shared" si="0"/>
        <v>6978</v>
      </c>
      <c r="I15" s="52">
        <f t="shared" si="0"/>
        <v>6141</v>
      </c>
      <c r="J15" s="13"/>
      <c r="L15" s="6">
        <f t="shared" si="11"/>
        <v>17</v>
      </c>
      <c r="N15" s="44">
        <v>5555.6</v>
      </c>
      <c r="O15" s="45">
        <v>4888.93</v>
      </c>
      <c r="P15" s="45">
        <v>6671.56</v>
      </c>
      <c r="Q15" s="45">
        <v>5870.96</v>
      </c>
      <c r="S15" s="5">
        <v>0</v>
      </c>
      <c r="T15" s="5">
        <v>0</v>
      </c>
      <c r="U15" s="5">
        <v>0</v>
      </c>
      <c r="V15" s="5">
        <v>0</v>
      </c>
      <c r="Y15" s="225">
        <f t="shared" si="6"/>
        <v>4842.5</v>
      </c>
      <c r="Z15" s="225">
        <f t="shared" si="1"/>
        <v>4261.666666666667</v>
      </c>
      <c r="AA15" s="225">
        <f t="shared" si="2"/>
        <v>5815</v>
      </c>
      <c r="AB15" s="225">
        <f t="shared" si="3"/>
        <v>5117.5</v>
      </c>
      <c r="BS15" s="216">
        <f t="shared" si="7"/>
        <v>4842.5</v>
      </c>
      <c r="BT15" s="216">
        <f t="shared" si="8"/>
        <v>4261.666666666667</v>
      </c>
      <c r="BU15" s="216">
        <f t="shared" si="9"/>
        <v>5815</v>
      </c>
      <c r="BV15" s="216">
        <f t="shared" si="10"/>
        <v>5117.5</v>
      </c>
    </row>
    <row r="16" spans="1:74" ht="24.95" customHeight="1" x14ac:dyDescent="0.25">
      <c r="A16" s="47">
        <v>5</v>
      </c>
      <c r="B16" s="48" t="s">
        <v>34</v>
      </c>
      <c r="C16" s="49" t="s">
        <v>35</v>
      </c>
      <c r="D16" s="50" t="s">
        <v>27</v>
      </c>
      <c r="E16" s="49" t="s">
        <v>24</v>
      </c>
      <c r="F16" s="51">
        <f t="shared" si="5"/>
        <v>8453</v>
      </c>
      <c r="G16" s="51">
        <f t="shared" si="0"/>
        <v>7438</v>
      </c>
      <c r="H16" s="51">
        <f t="shared" si="0"/>
        <v>10150</v>
      </c>
      <c r="I16" s="53">
        <f t="shared" si="0"/>
        <v>8932</v>
      </c>
      <c r="J16" s="13"/>
      <c r="L16" s="6">
        <f t="shared" si="11"/>
        <v>17</v>
      </c>
      <c r="N16" s="44">
        <v>8080.87</v>
      </c>
      <c r="O16" s="45">
        <v>7111.16</v>
      </c>
      <c r="P16" s="45">
        <v>9704.08</v>
      </c>
      <c r="Q16" s="45">
        <v>8539.6</v>
      </c>
      <c r="S16" s="5">
        <v>0</v>
      </c>
      <c r="T16" s="5">
        <v>0</v>
      </c>
      <c r="U16" s="5">
        <v>0</v>
      </c>
      <c r="V16" s="5">
        <v>0</v>
      </c>
      <c r="Y16" s="225">
        <f t="shared" si="6"/>
        <v>7044.166666666667</v>
      </c>
      <c r="Z16" s="225">
        <f t="shared" si="1"/>
        <v>6198.3333333333339</v>
      </c>
      <c r="AA16" s="225">
        <f t="shared" si="2"/>
        <v>8458.3333333333339</v>
      </c>
      <c r="AB16" s="225">
        <f t="shared" si="3"/>
        <v>7443.3333333333339</v>
      </c>
      <c r="BS16" s="216">
        <f t="shared" si="7"/>
        <v>7044.166666666667</v>
      </c>
      <c r="BT16" s="216">
        <f t="shared" si="8"/>
        <v>6198.3333333333339</v>
      </c>
      <c r="BU16" s="216">
        <f t="shared" si="9"/>
        <v>8458.3333333333339</v>
      </c>
      <c r="BV16" s="216">
        <f t="shared" si="10"/>
        <v>7443.3333333333339</v>
      </c>
    </row>
    <row r="17" spans="1:74" ht="24.95" customHeight="1" x14ac:dyDescent="0.25">
      <c r="A17" s="47">
        <v>6</v>
      </c>
      <c r="B17" s="48" t="s">
        <v>36</v>
      </c>
      <c r="C17" s="49" t="s">
        <v>37</v>
      </c>
      <c r="D17" s="50" t="s">
        <v>30</v>
      </c>
      <c r="E17" s="49" t="s">
        <v>24</v>
      </c>
      <c r="F17" s="51">
        <f t="shared" si="5"/>
        <v>11094</v>
      </c>
      <c r="G17" s="51">
        <f t="shared" si="0"/>
        <v>9763</v>
      </c>
      <c r="H17" s="51">
        <f t="shared" si="0"/>
        <v>13322</v>
      </c>
      <c r="I17" s="53">
        <f t="shared" si="0"/>
        <v>11724</v>
      </c>
      <c r="J17" s="13"/>
      <c r="L17" s="6">
        <f t="shared" si="11"/>
        <v>17</v>
      </c>
      <c r="N17" s="44">
        <v>10606.14</v>
      </c>
      <c r="O17" s="45">
        <v>9333.41</v>
      </c>
      <c r="P17" s="45">
        <v>12736.61</v>
      </c>
      <c r="Q17" s="45">
        <v>11208.22</v>
      </c>
      <c r="S17" s="5">
        <v>0</v>
      </c>
      <c r="T17" s="5">
        <v>0</v>
      </c>
      <c r="U17" s="5">
        <v>0</v>
      </c>
      <c r="V17" s="5">
        <v>0</v>
      </c>
      <c r="Y17" s="225">
        <f t="shared" si="6"/>
        <v>9245</v>
      </c>
      <c r="Z17" s="225">
        <f t="shared" si="1"/>
        <v>8135.8333333333339</v>
      </c>
      <c r="AA17" s="225">
        <f t="shared" si="2"/>
        <v>11101.666666666668</v>
      </c>
      <c r="AB17" s="225">
        <f t="shared" si="3"/>
        <v>9770</v>
      </c>
      <c r="BS17" s="216">
        <f t="shared" si="7"/>
        <v>9245</v>
      </c>
      <c r="BT17" s="216">
        <f t="shared" si="8"/>
        <v>8135.8333333333339</v>
      </c>
      <c r="BU17" s="216">
        <f t="shared" si="9"/>
        <v>11101.666666666668</v>
      </c>
      <c r="BV17" s="216">
        <f t="shared" si="10"/>
        <v>9770</v>
      </c>
    </row>
    <row r="18" spans="1:74" ht="39.75" customHeight="1" x14ac:dyDescent="0.25">
      <c r="A18" s="47">
        <v>7</v>
      </c>
      <c r="B18" s="48" t="s">
        <v>38</v>
      </c>
      <c r="C18" s="49" t="s">
        <v>39</v>
      </c>
      <c r="D18" s="50" t="s">
        <v>40</v>
      </c>
      <c r="E18" s="49" t="s">
        <v>41</v>
      </c>
      <c r="F18" s="51">
        <f t="shared" si="5"/>
        <v>8188</v>
      </c>
      <c r="G18" s="51">
        <f t="shared" si="0"/>
        <v>7206</v>
      </c>
      <c r="H18" s="51">
        <f t="shared" si="0"/>
        <v>9833</v>
      </c>
      <c r="I18" s="53">
        <f t="shared" si="0"/>
        <v>8653</v>
      </c>
      <c r="J18" s="13"/>
      <c r="L18" s="6">
        <f t="shared" si="11"/>
        <v>17</v>
      </c>
      <c r="N18" s="44">
        <v>7828.34</v>
      </c>
      <c r="O18" s="45">
        <v>6888.95</v>
      </c>
      <c r="P18" s="45">
        <v>9400.82</v>
      </c>
      <c r="Q18" s="45">
        <v>8272.73</v>
      </c>
      <c r="S18" s="5">
        <v>0</v>
      </c>
      <c r="T18" s="5">
        <v>0</v>
      </c>
      <c r="U18" s="5">
        <v>0</v>
      </c>
      <c r="V18" s="5">
        <v>0</v>
      </c>
      <c r="Y18" s="225">
        <f t="shared" si="6"/>
        <v>6823.3333333333339</v>
      </c>
      <c r="Z18" s="225">
        <f t="shared" si="1"/>
        <v>6005</v>
      </c>
      <c r="AA18" s="225">
        <f t="shared" si="2"/>
        <v>8194.1666666666679</v>
      </c>
      <c r="AB18" s="225">
        <f t="shared" si="3"/>
        <v>7210.8333333333339</v>
      </c>
      <c r="BS18" s="216">
        <f t="shared" si="7"/>
        <v>6823.3333333333339</v>
      </c>
      <c r="BT18" s="216">
        <f t="shared" si="8"/>
        <v>6005</v>
      </c>
      <c r="BU18" s="216">
        <f t="shared" si="9"/>
        <v>8194.1666666666679</v>
      </c>
      <c r="BV18" s="216">
        <f t="shared" si="10"/>
        <v>7210.8333333333339</v>
      </c>
    </row>
    <row r="19" spans="1:74" ht="24.95" customHeight="1" x14ac:dyDescent="0.25">
      <c r="A19" s="47">
        <v>8</v>
      </c>
      <c r="B19" s="48" t="s">
        <v>42</v>
      </c>
      <c r="C19" s="49" t="s">
        <v>43</v>
      </c>
      <c r="D19" s="54" t="s">
        <v>44</v>
      </c>
      <c r="E19" s="49" t="s">
        <v>41</v>
      </c>
      <c r="F19" s="51">
        <f t="shared" si="5"/>
        <v>10566</v>
      </c>
      <c r="G19" s="51">
        <f t="shared" si="0"/>
        <v>9298</v>
      </c>
      <c r="H19" s="51">
        <f t="shared" si="0"/>
        <v>12688</v>
      </c>
      <c r="I19" s="53">
        <f t="shared" si="0"/>
        <v>11166</v>
      </c>
      <c r="J19" s="13"/>
      <c r="L19" s="6">
        <f t="shared" si="11"/>
        <v>17</v>
      </c>
      <c r="N19" s="44">
        <v>10101.1</v>
      </c>
      <c r="O19" s="45">
        <v>8888.9599999999991</v>
      </c>
      <c r="P19" s="45">
        <v>12130.1</v>
      </c>
      <c r="Q19" s="45">
        <v>10674.49</v>
      </c>
      <c r="S19" s="5">
        <v>0</v>
      </c>
      <c r="T19" s="5">
        <v>0</v>
      </c>
      <c r="U19" s="5">
        <v>0</v>
      </c>
      <c r="V19" s="5">
        <v>0</v>
      </c>
      <c r="Y19" s="225">
        <f t="shared" si="6"/>
        <v>8805</v>
      </c>
      <c r="Z19" s="225">
        <f t="shared" si="1"/>
        <v>7748.3333333333339</v>
      </c>
      <c r="AA19" s="225">
        <f t="shared" si="2"/>
        <v>10573.333333333334</v>
      </c>
      <c r="AB19" s="225">
        <f t="shared" si="3"/>
        <v>9305</v>
      </c>
      <c r="BS19" s="216">
        <f t="shared" si="7"/>
        <v>8805</v>
      </c>
      <c r="BT19" s="216">
        <f t="shared" si="8"/>
        <v>7748.3333333333339</v>
      </c>
      <c r="BU19" s="216">
        <f t="shared" si="9"/>
        <v>10573.333333333334</v>
      </c>
      <c r="BV19" s="216">
        <f t="shared" si="10"/>
        <v>9305</v>
      </c>
    </row>
    <row r="20" spans="1:74" ht="88.5" customHeight="1" x14ac:dyDescent="0.25">
      <c r="A20" s="47">
        <v>9</v>
      </c>
      <c r="B20" s="49" t="s">
        <v>45</v>
      </c>
      <c r="C20" s="49" t="s">
        <v>46</v>
      </c>
      <c r="D20" s="50" t="s">
        <v>47</v>
      </c>
      <c r="E20" s="49" t="s">
        <v>48</v>
      </c>
      <c r="F20" s="51">
        <f t="shared" si="5"/>
        <v>8627</v>
      </c>
      <c r="G20" s="51">
        <f t="shared" si="0"/>
        <v>7592</v>
      </c>
      <c r="H20" s="51">
        <f t="shared" si="0"/>
        <v>10365</v>
      </c>
      <c r="I20" s="53">
        <f t="shared" si="0"/>
        <v>9121</v>
      </c>
      <c r="J20" s="13"/>
      <c r="L20" s="6">
        <f t="shared" si="11"/>
        <v>17</v>
      </c>
      <c r="N20" s="55">
        <v>8247.9599999999991</v>
      </c>
      <c r="O20" s="56">
        <v>7258.2</v>
      </c>
      <c r="P20" s="56">
        <v>9909.1200000000008</v>
      </c>
      <c r="Q20" s="56">
        <v>8720.02</v>
      </c>
      <c r="S20" s="5">
        <v>0</v>
      </c>
      <c r="T20" s="5">
        <v>0</v>
      </c>
      <c r="U20" s="5">
        <v>0</v>
      </c>
      <c r="V20" s="5">
        <v>0</v>
      </c>
      <c r="Y20" s="225">
        <f t="shared" si="6"/>
        <v>7189.166666666667</v>
      </c>
      <c r="Z20" s="225">
        <f t="shared" si="1"/>
        <v>6326.666666666667</v>
      </c>
      <c r="AA20" s="225">
        <f t="shared" si="2"/>
        <v>8637.5</v>
      </c>
      <c r="AB20" s="225">
        <f t="shared" si="3"/>
        <v>7600.8333333333339</v>
      </c>
      <c r="BS20" s="216">
        <f t="shared" si="7"/>
        <v>7189.166666666667</v>
      </c>
      <c r="BT20" s="216">
        <f t="shared" si="8"/>
        <v>6326.666666666667</v>
      </c>
      <c r="BU20" s="216">
        <f t="shared" si="9"/>
        <v>8637.5</v>
      </c>
      <c r="BV20" s="216">
        <f t="shared" si="10"/>
        <v>7600.8333333333339</v>
      </c>
    </row>
    <row r="21" spans="1:74" ht="63" customHeight="1" x14ac:dyDescent="0.25">
      <c r="A21" s="57">
        <v>10</v>
      </c>
      <c r="B21" s="58" t="s">
        <v>49</v>
      </c>
      <c r="C21" s="48" t="s">
        <v>50</v>
      </c>
      <c r="D21" s="59" t="s">
        <v>51</v>
      </c>
      <c r="E21" s="48" t="s">
        <v>48</v>
      </c>
      <c r="F21" s="60">
        <f t="shared" si="5"/>
        <v>10863</v>
      </c>
      <c r="G21" s="61">
        <f t="shared" si="0"/>
        <v>9559</v>
      </c>
      <c r="H21" s="60">
        <f t="shared" si="0"/>
        <v>13049</v>
      </c>
      <c r="I21" s="62">
        <f t="shared" si="0"/>
        <v>11483</v>
      </c>
      <c r="J21" s="13"/>
      <c r="L21" s="6">
        <f t="shared" si="11"/>
        <v>18</v>
      </c>
      <c r="N21" s="55">
        <v>10385.219999999999</v>
      </c>
      <c r="O21" s="56">
        <v>9138.9959999999992</v>
      </c>
      <c r="P21" s="56">
        <v>12475.14</v>
      </c>
      <c r="Q21" s="56">
        <v>10978.13</v>
      </c>
      <c r="S21" s="5">
        <v>0</v>
      </c>
      <c r="T21" s="5">
        <v>0</v>
      </c>
      <c r="U21" s="5">
        <v>0</v>
      </c>
      <c r="V21" s="5">
        <v>0</v>
      </c>
      <c r="Y21" s="225">
        <f t="shared" si="6"/>
        <v>9052.5</v>
      </c>
      <c r="Z21" s="225">
        <f t="shared" si="1"/>
        <v>7965.8333333333339</v>
      </c>
      <c r="AA21" s="225">
        <f t="shared" si="2"/>
        <v>10874.166666666668</v>
      </c>
      <c r="AB21" s="225">
        <f t="shared" si="3"/>
        <v>9569.1666666666679</v>
      </c>
      <c r="BS21" s="216">
        <f t="shared" si="7"/>
        <v>9052.5</v>
      </c>
      <c r="BT21" s="216">
        <f t="shared" si="8"/>
        <v>7965.8333333333339</v>
      </c>
      <c r="BU21" s="216">
        <f t="shared" si="9"/>
        <v>10874.166666666668</v>
      </c>
      <c r="BV21" s="216">
        <f t="shared" si="10"/>
        <v>9569.1666666666679</v>
      </c>
    </row>
    <row r="22" spans="1:74" ht="73.5" customHeight="1" x14ac:dyDescent="0.25">
      <c r="A22" s="63">
        <v>11</v>
      </c>
      <c r="B22" s="64"/>
      <c r="C22" s="48" t="s">
        <v>52</v>
      </c>
      <c r="D22" s="65" t="s">
        <v>53</v>
      </c>
      <c r="E22" s="66" t="s">
        <v>48</v>
      </c>
      <c r="F22" s="60"/>
      <c r="G22" s="61"/>
      <c r="H22" s="60"/>
      <c r="I22" s="62"/>
      <c r="J22" s="13"/>
      <c r="L22" s="6">
        <f t="shared" si="11"/>
        <v>18</v>
      </c>
      <c r="N22" s="55"/>
      <c r="O22" s="56"/>
      <c r="P22" s="56"/>
      <c r="Q22" s="56"/>
      <c r="Y22" s="225">
        <f t="shared" si="6"/>
        <v>0</v>
      </c>
      <c r="Z22" s="225">
        <f t="shared" si="1"/>
        <v>0</v>
      </c>
      <c r="AA22" s="225">
        <f t="shared" si="2"/>
        <v>0</v>
      </c>
      <c r="AB22" s="225">
        <f t="shared" si="3"/>
        <v>0</v>
      </c>
      <c r="BS22" s="216">
        <f t="shared" si="7"/>
        <v>0</v>
      </c>
      <c r="BT22" s="216">
        <f t="shared" si="8"/>
        <v>0</v>
      </c>
      <c r="BU22" s="216">
        <f t="shared" si="9"/>
        <v>0</v>
      </c>
      <c r="BV22" s="216">
        <f t="shared" si="10"/>
        <v>0</v>
      </c>
    </row>
    <row r="23" spans="1:74" ht="48" customHeight="1" x14ac:dyDescent="0.25">
      <c r="A23" s="47">
        <v>12</v>
      </c>
      <c r="B23" s="49" t="s">
        <v>54</v>
      </c>
      <c r="C23" s="49" t="s">
        <v>55</v>
      </c>
      <c r="D23" s="50" t="s">
        <v>56</v>
      </c>
      <c r="E23" s="49" t="s">
        <v>57</v>
      </c>
      <c r="F23" s="51">
        <f t="shared" si="5"/>
        <v>7378</v>
      </c>
      <c r="G23" s="51">
        <f t="shared" si="0"/>
        <v>6493</v>
      </c>
      <c r="H23" s="51">
        <f t="shared" si="0"/>
        <v>8882</v>
      </c>
      <c r="I23" s="52">
        <f t="shared" si="0"/>
        <v>7816</v>
      </c>
      <c r="J23" s="13"/>
      <c r="L23" s="6">
        <f t="shared" si="11"/>
        <v>18</v>
      </c>
      <c r="N23" s="67">
        <v>7053.48</v>
      </c>
      <c r="O23" s="68">
        <v>6207.06</v>
      </c>
      <c r="P23" s="68">
        <v>8491.2099999999991</v>
      </c>
      <c r="Q23" s="68">
        <v>7472.27</v>
      </c>
      <c r="S23" s="5">
        <v>0</v>
      </c>
      <c r="T23" s="5">
        <v>0</v>
      </c>
      <c r="U23" s="5">
        <v>0</v>
      </c>
      <c r="V23" s="5">
        <v>0</v>
      </c>
      <c r="Y23" s="225">
        <f t="shared" si="6"/>
        <v>6148.3333333333339</v>
      </c>
      <c r="Z23" s="225">
        <f t="shared" si="1"/>
        <v>5410.8333333333339</v>
      </c>
      <c r="AA23" s="225">
        <f t="shared" si="2"/>
        <v>7401.666666666667</v>
      </c>
      <c r="AB23" s="225">
        <f t="shared" si="3"/>
        <v>6513.3333333333339</v>
      </c>
      <c r="BS23" s="216">
        <f t="shared" si="7"/>
        <v>6148.3333333333339</v>
      </c>
      <c r="BT23" s="216">
        <f t="shared" si="8"/>
        <v>5410.8333333333339</v>
      </c>
      <c r="BU23" s="216">
        <f t="shared" si="9"/>
        <v>7401.666666666667</v>
      </c>
      <c r="BV23" s="216">
        <f t="shared" si="10"/>
        <v>6513.3333333333339</v>
      </c>
    </row>
    <row r="24" spans="1:74" ht="45.75" customHeight="1" x14ac:dyDescent="0.25">
      <c r="A24" s="47">
        <v>13</v>
      </c>
      <c r="B24" s="49" t="s">
        <v>58</v>
      </c>
      <c r="C24" s="49" t="s">
        <v>59</v>
      </c>
      <c r="D24" s="50" t="s">
        <v>60</v>
      </c>
      <c r="E24" s="49" t="s">
        <v>57</v>
      </c>
      <c r="F24" s="51">
        <f t="shared" si="5"/>
        <v>12249</v>
      </c>
      <c r="G24" s="51">
        <f t="shared" si="0"/>
        <v>10779</v>
      </c>
      <c r="H24" s="51">
        <f t="shared" si="0"/>
        <v>14746</v>
      </c>
      <c r="I24" s="52">
        <f t="shared" si="0"/>
        <v>12977</v>
      </c>
      <c r="J24" s="13"/>
      <c r="L24" s="6">
        <f t="shared" si="11"/>
        <v>18</v>
      </c>
      <c r="N24" s="67">
        <v>11710.02</v>
      </c>
      <c r="O24" s="68">
        <v>10304.82</v>
      </c>
      <c r="P24" s="68">
        <v>14097.67</v>
      </c>
      <c r="Q24" s="68">
        <v>12405.95</v>
      </c>
      <c r="S24" s="5">
        <v>0</v>
      </c>
      <c r="T24" s="5">
        <v>0</v>
      </c>
      <c r="U24" s="5">
        <v>0</v>
      </c>
      <c r="V24" s="5">
        <v>0</v>
      </c>
      <c r="Y24" s="225">
        <f t="shared" si="6"/>
        <v>10207.5</v>
      </c>
      <c r="Z24" s="225">
        <f t="shared" si="1"/>
        <v>8982.5</v>
      </c>
      <c r="AA24" s="225">
        <f t="shared" si="2"/>
        <v>12288.333333333334</v>
      </c>
      <c r="AB24" s="225">
        <f t="shared" si="3"/>
        <v>10814.166666666668</v>
      </c>
      <c r="BS24" s="216">
        <f t="shared" si="7"/>
        <v>10207.5</v>
      </c>
      <c r="BT24" s="216">
        <f t="shared" si="8"/>
        <v>8982.5</v>
      </c>
      <c r="BU24" s="216">
        <f t="shared" si="9"/>
        <v>12288.333333333334</v>
      </c>
      <c r="BV24" s="216">
        <f t="shared" si="10"/>
        <v>10814.166666666668</v>
      </c>
    </row>
    <row r="25" spans="1:74" ht="39.75" customHeight="1" x14ac:dyDescent="0.25">
      <c r="A25" s="57">
        <v>14</v>
      </c>
      <c r="B25" s="48" t="s">
        <v>61</v>
      </c>
      <c r="C25" s="48" t="s">
        <v>62</v>
      </c>
      <c r="D25" s="69" t="s">
        <v>63</v>
      </c>
      <c r="E25" s="48" t="s">
        <v>64</v>
      </c>
      <c r="F25" s="60">
        <f t="shared" si="5"/>
        <v>230</v>
      </c>
      <c r="G25" s="61">
        <f t="shared" si="0"/>
        <v>203</v>
      </c>
      <c r="H25" s="60">
        <f t="shared" si="0"/>
        <v>277</v>
      </c>
      <c r="I25" s="62">
        <f t="shared" si="0"/>
        <v>244</v>
      </c>
      <c r="J25" s="13"/>
      <c r="L25" s="6">
        <f t="shared" si="11"/>
        <v>18</v>
      </c>
      <c r="N25" s="67">
        <v>220.32</v>
      </c>
      <c r="O25" s="67">
        <v>193.87</v>
      </c>
      <c r="P25" s="67">
        <v>265.18</v>
      </c>
      <c r="Q25" s="67">
        <v>233.35</v>
      </c>
      <c r="S25" s="5">
        <v>0</v>
      </c>
      <c r="T25" s="5">
        <v>0</v>
      </c>
      <c r="U25" s="5">
        <v>0</v>
      </c>
      <c r="V25" s="5">
        <v>0</v>
      </c>
      <c r="Y25" s="225">
        <f t="shared" si="6"/>
        <v>191.66666666666669</v>
      </c>
      <c r="Z25" s="225">
        <f t="shared" si="1"/>
        <v>169.16666666666669</v>
      </c>
      <c r="AA25" s="225">
        <f t="shared" si="2"/>
        <v>230.83333333333334</v>
      </c>
      <c r="AB25" s="225">
        <f t="shared" si="3"/>
        <v>203.33333333333334</v>
      </c>
      <c r="BS25" s="216">
        <f t="shared" si="7"/>
        <v>191.66666666666669</v>
      </c>
      <c r="BT25" s="216">
        <f t="shared" si="8"/>
        <v>169.16666666666669</v>
      </c>
      <c r="BU25" s="216">
        <f t="shared" si="9"/>
        <v>230.83333333333334</v>
      </c>
      <c r="BV25" s="216">
        <f t="shared" si="10"/>
        <v>203.33333333333334</v>
      </c>
    </row>
    <row r="26" spans="1:74" ht="24.95" customHeight="1" x14ac:dyDescent="0.25">
      <c r="A26" s="57">
        <v>15</v>
      </c>
      <c r="B26" s="48" t="s">
        <v>65</v>
      </c>
      <c r="C26" s="48" t="s">
        <v>66</v>
      </c>
      <c r="D26" s="69" t="s">
        <v>67</v>
      </c>
      <c r="E26" s="48" t="s">
        <v>64</v>
      </c>
      <c r="F26" s="51">
        <f t="shared" si="5"/>
        <v>477</v>
      </c>
      <c r="G26" s="70">
        <f t="shared" si="0"/>
        <v>420</v>
      </c>
      <c r="H26" s="51">
        <f t="shared" si="0"/>
        <v>575</v>
      </c>
      <c r="I26" s="53">
        <f t="shared" si="0"/>
        <v>506</v>
      </c>
      <c r="J26" s="13"/>
      <c r="L26" s="6">
        <f t="shared" si="11"/>
        <v>18</v>
      </c>
      <c r="N26" s="55">
        <v>456.36</v>
      </c>
      <c r="O26" s="56">
        <v>401.6</v>
      </c>
      <c r="P26" s="56">
        <v>549.29</v>
      </c>
      <c r="Q26" s="56">
        <v>483.37</v>
      </c>
      <c r="S26" s="5">
        <v>0</v>
      </c>
      <c r="T26" s="5">
        <v>0</v>
      </c>
      <c r="U26" s="5">
        <v>0</v>
      </c>
      <c r="V26" s="5">
        <v>0</v>
      </c>
      <c r="Y26" s="225">
        <f t="shared" si="6"/>
        <v>397.5</v>
      </c>
      <c r="Z26" s="225">
        <f t="shared" si="1"/>
        <v>350</v>
      </c>
      <c r="AA26" s="225">
        <f t="shared" si="2"/>
        <v>479.16666666666669</v>
      </c>
      <c r="AB26" s="225">
        <f t="shared" si="3"/>
        <v>421.66666666666669</v>
      </c>
      <c r="BS26" s="216">
        <f t="shared" si="7"/>
        <v>397.5</v>
      </c>
      <c r="BT26" s="216">
        <f t="shared" si="8"/>
        <v>350</v>
      </c>
      <c r="BU26" s="216">
        <f t="shared" si="9"/>
        <v>479.16666666666669</v>
      </c>
      <c r="BV26" s="216">
        <f t="shared" si="10"/>
        <v>421.66666666666669</v>
      </c>
    </row>
    <row r="27" spans="1:74" ht="39" customHeight="1" x14ac:dyDescent="0.25">
      <c r="A27" s="57">
        <v>16</v>
      </c>
      <c r="B27" s="71" t="s">
        <v>68</v>
      </c>
      <c r="C27" s="48" t="s">
        <v>69</v>
      </c>
      <c r="D27" s="69" t="s">
        <v>70</v>
      </c>
      <c r="E27" s="48" t="s">
        <v>71</v>
      </c>
      <c r="F27" s="51">
        <f t="shared" si="5"/>
        <v>494</v>
      </c>
      <c r="G27" s="70">
        <f t="shared" si="0"/>
        <v>435</v>
      </c>
      <c r="H27" s="51">
        <f t="shared" si="0"/>
        <v>594</v>
      </c>
      <c r="I27" s="53">
        <f t="shared" si="0"/>
        <v>523</v>
      </c>
      <c r="J27" s="13"/>
      <c r="L27" s="6">
        <f t="shared" si="11"/>
        <v>18</v>
      </c>
      <c r="N27" s="55">
        <v>472.1</v>
      </c>
      <c r="O27" s="56">
        <v>415.45</v>
      </c>
      <c r="P27" s="56">
        <v>568.24</v>
      </c>
      <c r="Q27" s="56">
        <v>500.04</v>
      </c>
      <c r="S27" s="5">
        <v>0</v>
      </c>
      <c r="T27" s="5">
        <v>0</v>
      </c>
      <c r="U27" s="5">
        <v>0</v>
      </c>
      <c r="V27" s="5">
        <v>0</v>
      </c>
      <c r="Y27" s="225">
        <f t="shared" si="6"/>
        <v>411.66666666666669</v>
      </c>
      <c r="Z27" s="225">
        <f t="shared" si="1"/>
        <v>362.5</v>
      </c>
      <c r="AA27" s="225">
        <f t="shared" si="2"/>
        <v>495</v>
      </c>
      <c r="AB27" s="225">
        <f t="shared" si="3"/>
        <v>435.83333333333337</v>
      </c>
      <c r="BS27" s="216">
        <f t="shared" si="7"/>
        <v>411.66666666666669</v>
      </c>
      <c r="BT27" s="216">
        <f t="shared" si="8"/>
        <v>362.5</v>
      </c>
      <c r="BU27" s="216">
        <f t="shared" si="9"/>
        <v>495</v>
      </c>
      <c r="BV27" s="216">
        <f t="shared" si="10"/>
        <v>435.83333333333337</v>
      </c>
    </row>
    <row r="28" spans="1:74" ht="57.75" customHeight="1" x14ac:dyDescent="0.25">
      <c r="A28" s="47">
        <v>17</v>
      </c>
      <c r="B28" s="48" t="s">
        <v>72</v>
      </c>
      <c r="C28" s="49" t="s">
        <v>73</v>
      </c>
      <c r="D28" s="50" t="s">
        <v>74</v>
      </c>
      <c r="E28" s="72" t="s">
        <v>75</v>
      </c>
      <c r="F28" s="51">
        <f t="shared" si="5"/>
        <v>1724</v>
      </c>
      <c r="G28" s="51">
        <f t="shared" si="0"/>
        <v>1517</v>
      </c>
      <c r="H28" s="51">
        <f t="shared" si="0"/>
        <v>2075</v>
      </c>
      <c r="I28" s="53">
        <f t="shared" si="0"/>
        <v>1826</v>
      </c>
      <c r="J28" s="13"/>
      <c r="L28" s="6">
        <f t="shared" si="11"/>
        <v>18</v>
      </c>
      <c r="N28" s="55">
        <v>1648.01</v>
      </c>
      <c r="O28" s="55">
        <v>1450.25</v>
      </c>
      <c r="P28" s="55">
        <v>1983.92</v>
      </c>
      <c r="Q28" s="55">
        <v>1745.86</v>
      </c>
      <c r="S28" s="5">
        <v>0</v>
      </c>
      <c r="T28" s="5">
        <v>0</v>
      </c>
      <c r="U28" s="5">
        <v>0</v>
      </c>
      <c r="V28" s="5">
        <v>0</v>
      </c>
      <c r="Y28" s="225">
        <f t="shared" si="6"/>
        <v>1436.6666666666667</v>
      </c>
      <c r="Z28" s="225">
        <f t="shared" si="1"/>
        <v>1264.1666666666667</v>
      </c>
      <c r="AA28" s="225">
        <f t="shared" si="2"/>
        <v>1729.1666666666667</v>
      </c>
      <c r="AB28" s="225">
        <f t="shared" si="3"/>
        <v>1521.6666666666667</v>
      </c>
      <c r="BS28" s="216">
        <f t="shared" si="7"/>
        <v>1436.6666666666667</v>
      </c>
      <c r="BT28" s="216">
        <f t="shared" si="8"/>
        <v>1264.1666666666667</v>
      </c>
      <c r="BU28" s="216">
        <f t="shared" si="9"/>
        <v>1729.1666666666667</v>
      </c>
      <c r="BV28" s="216">
        <f t="shared" si="10"/>
        <v>1521.6666666666667</v>
      </c>
    </row>
    <row r="29" spans="1:74" ht="24.95" customHeight="1" x14ac:dyDescent="0.25">
      <c r="A29" s="57">
        <v>18</v>
      </c>
      <c r="B29" s="48" t="s">
        <v>76</v>
      </c>
      <c r="C29" s="48" t="s">
        <v>77</v>
      </c>
      <c r="D29" s="69" t="s">
        <v>78</v>
      </c>
      <c r="E29" s="73" t="s">
        <v>79</v>
      </c>
      <c r="F29" s="51">
        <f t="shared" si="5"/>
        <v>593</v>
      </c>
      <c r="G29" s="70">
        <f t="shared" si="0"/>
        <v>521</v>
      </c>
      <c r="H29" s="51">
        <f t="shared" si="0"/>
        <v>713</v>
      </c>
      <c r="I29" s="53">
        <f t="shared" si="0"/>
        <v>628</v>
      </c>
      <c r="J29" s="13"/>
      <c r="L29" s="6">
        <f t="shared" si="11"/>
        <v>18</v>
      </c>
      <c r="N29" s="67">
        <v>566.52</v>
      </c>
      <c r="O29" s="68">
        <v>498.54</v>
      </c>
      <c r="P29" s="68">
        <v>681.88</v>
      </c>
      <c r="Q29" s="68">
        <v>600.04999999999995</v>
      </c>
      <c r="S29" s="5">
        <v>0</v>
      </c>
      <c r="T29" s="5">
        <v>0</v>
      </c>
      <c r="U29" s="5">
        <v>0</v>
      </c>
      <c r="V29" s="5">
        <v>0</v>
      </c>
      <c r="Y29" s="225">
        <f t="shared" si="6"/>
        <v>494.16666666666669</v>
      </c>
      <c r="Z29" s="225">
        <f t="shared" si="1"/>
        <v>434.16666666666669</v>
      </c>
      <c r="AA29" s="225">
        <f t="shared" si="2"/>
        <v>594.16666666666674</v>
      </c>
      <c r="AB29" s="225">
        <f t="shared" si="3"/>
        <v>523.33333333333337</v>
      </c>
      <c r="BS29" s="216">
        <f t="shared" si="7"/>
        <v>494.16666666666669</v>
      </c>
      <c r="BT29" s="216">
        <f t="shared" si="8"/>
        <v>434.16666666666669</v>
      </c>
      <c r="BU29" s="216">
        <f t="shared" si="9"/>
        <v>594.16666666666674</v>
      </c>
      <c r="BV29" s="216">
        <f t="shared" si="10"/>
        <v>523.33333333333337</v>
      </c>
    </row>
    <row r="30" spans="1:74" ht="24.95" customHeight="1" x14ac:dyDescent="0.25">
      <c r="A30" s="57">
        <v>19</v>
      </c>
      <c r="B30" s="48"/>
      <c r="C30" s="48" t="s">
        <v>80</v>
      </c>
      <c r="D30" s="69" t="s">
        <v>81</v>
      </c>
      <c r="E30" s="48"/>
      <c r="F30" s="51"/>
      <c r="G30" s="70"/>
      <c r="H30" s="51"/>
      <c r="I30" s="53"/>
      <c r="J30" s="13"/>
      <c r="L30" s="6">
        <f t="shared" si="11"/>
        <v>18</v>
      </c>
      <c r="N30" s="55"/>
      <c r="O30" s="56"/>
      <c r="P30" s="56"/>
      <c r="Q30" s="56"/>
      <c r="Y30" s="225">
        <f t="shared" si="6"/>
        <v>0</v>
      </c>
      <c r="Z30" s="225">
        <f t="shared" si="1"/>
        <v>0</v>
      </c>
      <c r="AA30" s="225">
        <f t="shared" si="2"/>
        <v>0</v>
      </c>
      <c r="AB30" s="225">
        <f t="shared" si="3"/>
        <v>0</v>
      </c>
      <c r="BS30" s="216">
        <f t="shared" si="7"/>
        <v>0</v>
      </c>
      <c r="BT30" s="216">
        <f t="shared" si="8"/>
        <v>0</v>
      </c>
      <c r="BU30" s="216">
        <f t="shared" si="9"/>
        <v>0</v>
      </c>
      <c r="BV30" s="216">
        <f t="shared" si="10"/>
        <v>0</v>
      </c>
    </row>
    <row r="31" spans="1:74" ht="33" customHeight="1" x14ac:dyDescent="0.25">
      <c r="A31" s="57">
        <v>20</v>
      </c>
      <c r="B31" s="48" t="s">
        <v>82</v>
      </c>
      <c r="C31" s="48" t="s">
        <v>83</v>
      </c>
      <c r="D31" s="69" t="s">
        <v>84</v>
      </c>
      <c r="E31" s="73" t="s">
        <v>79</v>
      </c>
      <c r="F31" s="51">
        <f t="shared" si="5"/>
        <v>593</v>
      </c>
      <c r="G31" s="70">
        <f t="shared" si="0"/>
        <v>521</v>
      </c>
      <c r="H31" s="51">
        <f t="shared" si="0"/>
        <v>713</v>
      </c>
      <c r="I31" s="53">
        <f t="shared" si="0"/>
        <v>628</v>
      </c>
      <c r="J31" s="13"/>
      <c r="L31" s="6">
        <f t="shared" si="11"/>
        <v>18</v>
      </c>
      <c r="N31" s="74">
        <v>566.52</v>
      </c>
      <c r="O31" s="48">
        <v>498.54</v>
      </c>
      <c r="P31" s="48">
        <v>681.88</v>
      </c>
      <c r="Q31" s="48">
        <v>600.04999999999995</v>
      </c>
      <c r="S31" s="5">
        <v>0</v>
      </c>
      <c r="T31" s="5">
        <v>0</v>
      </c>
      <c r="U31" s="5">
        <v>0</v>
      </c>
      <c r="V31" s="5">
        <v>0</v>
      </c>
      <c r="Y31" s="225">
        <f t="shared" si="6"/>
        <v>494.16666666666669</v>
      </c>
      <c r="Z31" s="225">
        <f t="shared" si="1"/>
        <v>434.16666666666669</v>
      </c>
      <c r="AA31" s="225">
        <f t="shared" si="2"/>
        <v>594.16666666666674</v>
      </c>
      <c r="AB31" s="225">
        <f t="shared" si="3"/>
        <v>523.33333333333337</v>
      </c>
      <c r="BS31" s="216">
        <f t="shared" si="7"/>
        <v>494.16666666666669</v>
      </c>
      <c r="BT31" s="216">
        <f t="shared" si="8"/>
        <v>434.16666666666669</v>
      </c>
      <c r="BU31" s="216">
        <f t="shared" si="9"/>
        <v>594.16666666666674</v>
      </c>
      <c r="BV31" s="216">
        <f t="shared" si="10"/>
        <v>523.33333333333337</v>
      </c>
    </row>
    <row r="32" spans="1:74" ht="56.25" customHeight="1" x14ac:dyDescent="0.25">
      <c r="A32" s="57">
        <v>21</v>
      </c>
      <c r="B32" s="48" t="s">
        <v>85</v>
      </c>
      <c r="C32" s="48" t="s">
        <v>86</v>
      </c>
      <c r="D32" s="69" t="s">
        <v>87</v>
      </c>
      <c r="E32" s="48" t="s">
        <v>88</v>
      </c>
      <c r="F32" s="60">
        <f t="shared" si="5"/>
        <v>2370</v>
      </c>
      <c r="G32" s="61">
        <f t="shared" si="0"/>
        <v>2086</v>
      </c>
      <c r="H32" s="60">
        <f t="shared" si="0"/>
        <v>2853</v>
      </c>
      <c r="I32" s="62">
        <f t="shared" si="0"/>
        <v>2511</v>
      </c>
      <c r="J32" s="13"/>
      <c r="L32" s="6">
        <f t="shared" si="11"/>
        <v>18</v>
      </c>
      <c r="N32" s="55">
        <v>2266.09</v>
      </c>
      <c r="O32" s="56">
        <v>1994.16</v>
      </c>
      <c r="P32" s="56">
        <v>2727.52</v>
      </c>
      <c r="Q32" s="56">
        <v>2400.2199999999998</v>
      </c>
      <c r="S32" s="5">
        <v>0</v>
      </c>
      <c r="T32" s="5">
        <v>0</v>
      </c>
      <c r="U32" s="5">
        <v>0</v>
      </c>
      <c r="V32" s="5">
        <v>0</v>
      </c>
      <c r="Y32" s="225">
        <f t="shared" si="6"/>
        <v>1975</v>
      </c>
      <c r="Z32" s="225">
        <f t="shared" si="1"/>
        <v>1738.3333333333335</v>
      </c>
      <c r="AA32" s="225">
        <f t="shared" si="2"/>
        <v>2377.5</v>
      </c>
      <c r="AB32" s="225">
        <f t="shared" si="3"/>
        <v>2092.5</v>
      </c>
      <c r="BS32" s="216">
        <f t="shared" si="7"/>
        <v>1975</v>
      </c>
      <c r="BT32" s="216">
        <f t="shared" si="8"/>
        <v>1738.3333333333335</v>
      </c>
      <c r="BU32" s="216">
        <f t="shared" si="9"/>
        <v>2377.5</v>
      </c>
      <c r="BV32" s="216">
        <f t="shared" si="10"/>
        <v>2092.5</v>
      </c>
    </row>
    <row r="33" spans="1:74" ht="40.5" customHeight="1" x14ac:dyDescent="0.25">
      <c r="A33" s="47">
        <v>22</v>
      </c>
      <c r="B33" s="49" t="s">
        <v>89</v>
      </c>
      <c r="C33" s="49" t="s">
        <v>90</v>
      </c>
      <c r="D33" s="50" t="s">
        <v>91</v>
      </c>
      <c r="E33" s="49" t="s">
        <v>92</v>
      </c>
      <c r="F33" s="51">
        <f t="shared" si="5"/>
        <v>862</v>
      </c>
      <c r="G33" s="51">
        <f t="shared" si="0"/>
        <v>758</v>
      </c>
      <c r="H33" s="51">
        <f t="shared" si="0"/>
        <v>1038</v>
      </c>
      <c r="I33" s="53">
        <f t="shared" si="0"/>
        <v>913</v>
      </c>
      <c r="J33" s="13"/>
      <c r="L33" s="6">
        <f t="shared" si="11"/>
        <v>18</v>
      </c>
      <c r="N33" s="55">
        <v>824</v>
      </c>
      <c r="O33" s="56">
        <v>725.12</v>
      </c>
      <c r="P33" s="56">
        <v>991.97</v>
      </c>
      <c r="Q33" s="56">
        <v>872.93</v>
      </c>
      <c r="S33" s="5">
        <v>0</v>
      </c>
      <c r="T33" s="5">
        <v>0</v>
      </c>
      <c r="U33" s="5">
        <v>0</v>
      </c>
      <c r="V33" s="5">
        <v>0</v>
      </c>
      <c r="Y33" s="225">
        <f t="shared" si="6"/>
        <v>718.33333333333337</v>
      </c>
      <c r="Z33" s="225">
        <f t="shared" si="1"/>
        <v>631.66666666666674</v>
      </c>
      <c r="AA33" s="225">
        <f t="shared" si="2"/>
        <v>865</v>
      </c>
      <c r="AB33" s="225">
        <f t="shared" si="3"/>
        <v>760.83333333333337</v>
      </c>
      <c r="BS33" s="216">
        <f t="shared" si="7"/>
        <v>718.33333333333337</v>
      </c>
      <c r="BT33" s="216">
        <f t="shared" si="8"/>
        <v>631.66666666666674</v>
      </c>
      <c r="BU33" s="216">
        <f t="shared" si="9"/>
        <v>865</v>
      </c>
      <c r="BV33" s="216">
        <f t="shared" si="10"/>
        <v>760.83333333333337</v>
      </c>
    </row>
    <row r="34" spans="1:74" ht="41.25" customHeight="1" x14ac:dyDescent="0.25">
      <c r="A34" s="57">
        <v>23</v>
      </c>
      <c r="B34" s="48" t="s">
        <v>93</v>
      </c>
      <c r="C34" s="48" t="s">
        <v>94</v>
      </c>
      <c r="D34" s="69" t="s">
        <v>95</v>
      </c>
      <c r="E34" s="48" t="s">
        <v>41</v>
      </c>
      <c r="F34" s="51">
        <f t="shared" si="5"/>
        <v>1646</v>
      </c>
      <c r="G34" s="70">
        <f t="shared" si="0"/>
        <v>1449</v>
      </c>
      <c r="H34" s="51">
        <f t="shared" si="0"/>
        <v>1981</v>
      </c>
      <c r="I34" s="53">
        <f t="shared" si="0"/>
        <v>1743</v>
      </c>
      <c r="J34" s="13"/>
      <c r="L34" s="6">
        <f t="shared" si="11"/>
        <v>18</v>
      </c>
      <c r="N34" s="67">
        <v>1573.67</v>
      </c>
      <c r="O34" s="68">
        <v>1384.84</v>
      </c>
      <c r="P34" s="68">
        <v>1894.1</v>
      </c>
      <c r="Q34" s="68">
        <v>1666.81</v>
      </c>
      <c r="S34" s="5">
        <v>0</v>
      </c>
      <c r="T34" s="5">
        <v>0</v>
      </c>
      <c r="U34" s="5">
        <v>0</v>
      </c>
      <c r="V34" s="5">
        <v>0</v>
      </c>
      <c r="Y34" s="225">
        <f t="shared" si="6"/>
        <v>1371.6666666666667</v>
      </c>
      <c r="Z34" s="225">
        <f t="shared" si="1"/>
        <v>1207.5</v>
      </c>
      <c r="AA34" s="225">
        <f t="shared" si="2"/>
        <v>1650.8333333333335</v>
      </c>
      <c r="AB34" s="225">
        <f t="shared" si="3"/>
        <v>1452.5</v>
      </c>
      <c r="BS34" s="216">
        <f t="shared" si="7"/>
        <v>1371.6666666666667</v>
      </c>
      <c r="BT34" s="216">
        <f t="shared" si="8"/>
        <v>1207.5</v>
      </c>
      <c r="BU34" s="216">
        <f t="shared" si="9"/>
        <v>1650.8333333333335</v>
      </c>
      <c r="BV34" s="216">
        <f t="shared" si="10"/>
        <v>1452.5</v>
      </c>
    </row>
    <row r="35" spans="1:74" ht="43.5" customHeight="1" x14ac:dyDescent="0.25">
      <c r="A35" s="57">
        <v>24</v>
      </c>
      <c r="B35" s="48" t="s">
        <v>96</v>
      </c>
      <c r="C35" s="48" t="s">
        <v>97</v>
      </c>
      <c r="D35" s="69" t="s">
        <v>98</v>
      </c>
      <c r="E35" s="48" t="s">
        <v>41</v>
      </c>
      <c r="F35" s="51">
        <f t="shared" si="5"/>
        <v>3292</v>
      </c>
      <c r="G35" s="70">
        <f t="shared" si="0"/>
        <v>2897</v>
      </c>
      <c r="H35" s="51">
        <f t="shared" si="0"/>
        <v>3962</v>
      </c>
      <c r="I35" s="53">
        <f t="shared" si="0"/>
        <v>3487</v>
      </c>
      <c r="J35" s="13"/>
      <c r="L35" s="6">
        <f t="shared" si="11"/>
        <v>18</v>
      </c>
      <c r="N35" s="55">
        <v>3147.35</v>
      </c>
      <c r="O35" s="56">
        <v>2769.66</v>
      </c>
      <c r="P35" s="56">
        <v>3788.21</v>
      </c>
      <c r="Q35" s="56">
        <v>3333.62</v>
      </c>
      <c r="S35" s="5">
        <v>0</v>
      </c>
      <c r="T35" s="5">
        <v>0</v>
      </c>
      <c r="U35" s="5">
        <v>0</v>
      </c>
      <c r="V35" s="5">
        <v>0</v>
      </c>
      <c r="Y35" s="225">
        <f t="shared" si="6"/>
        <v>2743.3333333333335</v>
      </c>
      <c r="Z35" s="225">
        <f t="shared" si="1"/>
        <v>2414.166666666667</v>
      </c>
      <c r="AA35" s="225">
        <f t="shared" si="2"/>
        <v>3301.666666666667</v>
      </c>
      <c r="AB35" s="225">
        <f t="shared" si="3"/>
        <v>2905.8333333333335</v>
      </c>
      <c r="BS35" s="216">
        <f t="shared" si="7"/>
        <v>2743.3333333333335</v>
      </c>
      <c r="BT35" s="216">
        <f t="shared" si="8"/>
        <v>2414.166666666667</v>
      </c>
      <c r="BU35" s="216">
        <f t="shared" si="9"/>
        <v>3301.666666666667</v>
      </c>
      <c r="BV35" s="216">
        <f t="shared" si="10"/>
        <v>2905.8333333333335</v>
      </c>
    </row>
    <row r="36" spans="1:74" ht="38.25" customHeight="1" thickBot="1" x14ac:dyDescent="0.3">
      <c r="A36" s="75">
        <v>25</v>
      </c>
      <c r="B36" s="76" t="s">
        <v>99</v>
      </c>
      <c r="C36" s="76" t="s">
        <v>100</v>
      </c>
      <c r="D36" s="77" t="s">
        <v>101</v>
      </c>
      <c r="E36" s="76" t="s">
        <v>41</v>
      </c>
      <c r="F36" s="78">
        <f t="shared" si="5"/>
        <v>6584</v>
      </c>
      <c r="G36" s="79">
        <f t="shared" si="0"/>
        <v>5794</v>
      </c>
      <c r="H36" s="78">
        <f t="shared" si="0"/>
        <v>7925</v>
      </c>
      <c r="I36" s="80">
        <f t="shared" si="0"/>
        <v>6974</v>
      </c>
      <c r="J36" s="13"/>
      <c r="L36" s="6">
        <f t="shared" si="11"/>
        <v>18</v>
      </c>
      <c r="N36" s="55">
        <v>6294.68</v>
      </c>
      <c r="O36" s="56">
        <v>5539.33</v>
      </c>
      <c r="P36" s="56">
        <v>7576.43</v>
      </c>
      <c r="Q36" s="56">
        <v>6667.26</v>
      </c>
      <c r="S36" s="5">
        <v>0</v>
      </c>
      <c r="T36" s="5">
        <v>0</v>
      </c>
      <c r="U36" s="5">
        <v>0</v>
      </c>
      <c r="V36" s="5">
        <v>0</v>
      </c>
      <c r="Y36" s="225">
        <f t="shared" si="6"/>
        <v>5486.666666666667</v>
      </c>
      <c r="Z36" s="225">
        <f t="shared" si="1"/>
        <v>4828.3333333333339</v>
      </c>
      <c r="AA36" s="225">
        <f t="shared" si="2"/>
        <v>6604.166666666667</v>
      </c>
      <c r="AB36" s="225">
        <f t="shared" si="3"/>
        <v>5811.666666666667</v>
      </c>
      <c r="BS36" s="216">
        <f t="shared" si="7"/>
        <v>5486.666666666667</v>
      </c>
      <c r="BT36" s="216">
        <f t="shared" si="8"/>
        <v>4828.3333333333339</v>
      </c>
      <c r="BU36" s="216">
        <f t="shared" si="9"/>
        <v>6604.166666666667</v>
      </c>
      <c r="BV36" s="216">
        <f t="shared" si="10"/>
        <v>5811.666666666667</v>
      </c>
    </row>
    <row r="37" spans="1:74" s="82" customFormat="1" ht="24" customHeight="1" x14ac:dyDescent="0.25">
      <c r="A37" s="261" t="s">
        <v>102</v>
      </c>
      <c r="B37" s="262"/>
      <c r="C37" s="262"/>
      <c r="D37" s="262"/>
      <c r="E37" s="262"/>
      <c r="F37" s="262"/>
      <c r="G37" s="262"/>
      <c r="H37" s="262"/>
      <c r="I37" s="263"/>
      <c r="J37" s="81"/>
      <c r="L37" s="6">
        <f t="shared" si="11"/>
        <v>0</v>
      </c>
      <c r="N37" s="55"/>
      <c r="O37" s="56"/>
      <c r="P37" s="56"/>
      <c r="Q37" s="56"/>
      <c r="Y37" s="225">
        <f t="shared" si="6"/>
        <v>0</v>
      </c>
      <c r="Z37" s="225">
        <f t="shared" si="1"/>
        <v>0</v>
      </c>
      <c r="AA37" s="225">
        <f t="shared" si="2"/>
        <v>0</v>
      </c>
      <c r="AB37" s="225">
        <f t="shared" si="3"/>
        <v>0</v>
      </c>
      <c r="AC37" s="5"/>
      <c r="BS37" s="216">
        <f t="shared" si="7"/>
        <v>0</v>
      </c>
      <c r="BT37" s="216">
        <f t="shared" si="8"/>
        <v>0</v>
      </c>
      <c r="BU37" s="216">
        <f t="shared" si="9"/>
        <v>0</v>
      </c>
      <c r="BV37" s="216">
        <f t="shared" si="10"/>
        <v>0</v>
      </c>
    </row>
    <row r="38" spans="1:74" ht="24.75" customHeight="1" thickBot="1" x14ac:dyDescent="0.3">
      <c r="A38" s="264" t="s">
        <v>103</v>
      </c>
      <c r="B38" s="265"/>
      <c r="C38" s="265"/>
      <c r="D38" s="265"/>
      <c r="E38" s="265"/>
      <c r="F38" s="265"/>
      <c r="G38" s="265"/>
      <c r="H38" s="265"/>
      <c r="I38" s="266"/>
      <c r="J38" s="83"/>
      <c r="L38" s="6">
        <f t="shared" si="11"/>
        <v>0</v>
      </c>
      <c r="N38" s="84"/>
      <c r="O38" s="84"/>
      <c r="P38" s="84"/>
      <c r="Q38" s="84"/>
      <c r="Y38" s="225">
        <f t="shared" si="6"/>
        <v>0</v>
      </c>
      <c r="Z38" s="225">
        <f t="shared" si="1"/>
        <v>0</v>
      </c>
      <c r="AA38" s="225">
        <f t="shared" si="2"/>
        <v>0</v>
      </c>
      <c r="AB38" s="225">
        <f t="shared" si="3"/>
        <v>0</v>
      </c>
      <c r="BS38" s="216">
        <f t="shared" si="7"/>
        <v>0</v>
      </c>
      <c r="BT38" s="216">
        <f t="shared" si="8"/>
        <v>0</v>
      </c>
      <c r="BU38" s="216">
        <f t="shared" si="9"/>
        <v>0</v>
      </c>
      <c r="BV38" s="216">
        <f t="shared" si="10"/>
        <v>0</v>
      </c>
    </row>
    <row r="39" spans="1:74" ht="63.75" customHeight="1" x14ac:dyDescent="0.25">
      <c r="A39" s="85">
        <v>1</v>
      </c>
      <c r="B39" s="86" t="s">
        <v>104</v>
      </c>
      <c r="C39" s="86" t="s">
        <v>105</v>
      </c>
      <c r="D39" s="87" t="s">
        <v>106</v>
      </c>
      <c r="E39" s="88" t="s">
        <v>107</v>
      </c>
      <c r="F39" s="89">
        <f>ROUND(N39*(1),2)</f>
        <v>464.48</v>
      </c>
      <c r="G39" s="90">
        <f>ROUND(O39*(1),2)</f>
        <v>408.74</v>
      </c>
      <c r="H39" s="89">
        <f>ROUND(P39*(1),2)</f>
        <v>569.70000000000005</v>
      </c>
      <c r="I39" s="91">
        <f>ROUND(Q39*(1),2)</f>
        <v>501.35</v>
      </c>
      <c r="J39" s="83"/>
      <c r="L39" s="6">
        <f t="shared" si="11"/>
        <v>12</v>
      </c>
      <c r="N39" s="55">
        <v>464.48</v>
      </c>
      <c r="O39" s="56">
        <v>408.74</v>
      </c>
      <c r="P39" s="56">
        <v>569.70000000000005</v>
      </c>
      <c r="Q39" s="56">
        <v>501.35</v>
      </c>
      <c r="S39" s="5">
        <v>0</v>
      </c>
      <c r="T39" s="5">
        <v>0</v>
      </c>
      <c r="U39" s="5">
        <v>0</v>
      </c>
      <c r="V39" s="5">
        <v>0</v>
      </c>
      <c r="Y39" s="225">
        <f t="shared" si="6"/>
        <v>387.06666666666672</v>
      </c>
      <c r="Z39" s="225">
        <f t="shared" si="1"/>
        <v>340.61666666666667</v>
      </c>
      <c r="AA39" s="225">
        <f t="shared" si="2"/>
        <v>474.75000000000006</v>
      </c>
      <c r="AB39" s="225">
        <f t="shared" si="3"/>
        <v>417.79166666666669</v>
      </c>
      <c r="AH39" s="92" t="s">
        <v>108</v>
      </c>
      <c r="AI39" s="92"/>
      <c r="AJ39" s="92"/>
      <c r="AK39" s="92"/>
      <c r="BS39" s="216">
        <f t="shared" si="7"/>
        <v>387.06666666666672</v>
      </c>
      <c r="BT39" s="216">
        <f t="shared" si="8"/>
        <v>340.61666666666667</v>
      </c>
      <c r="BU39" s="216">
        <f t="shared" si="9"/>
        <v>474.75000000000006</v>
      </c>
      <c r="BV39" s="216">
        <f t="shared" si="10"/>
        <v>417.79166666666669</v>
      </c>
    </row>
    <row r="40" spans="1:74" ht="37.5" customHeight="1" x14ac:dyDescent="0.25">
      <c r="A40" s="93">
        <v>2</v>
      </c>
      <c r="B40" s="94" t="s">
        <v>109</v>
      </c>
      <c r="C40" s="95" t="s">
        <v>110</v>
      </c>
      <c r="D40" s="96" t="s">
        <v>111</v>
      </c>
      <c r="E40" s="97" t="s">
        <v>107</v>
      </c>
      <c r="F40" s="51">
        <f t="shared" ref="F40:I63" si="12">ROUND(N40*(1+$N$1),0)</f>
        <v>2080</v>
      </c>
      <c r="G40" s="51">
        <f t="shared" si="12"/>
        <v>1830</v>
      </c>
      <c r="H40" s="51">
        <f t="shared" si="12"/>
        <v>2551</v>
      </c>
      <c r="I40" s="53">
        <f t="shared" si="12"/>
        <v>2245</v>
      </c>
      <c r="J40" s="83"/>
      <c r="L40" s="6">
        <f t="shared" si="11"/>
        <v>12</v>
      </c>
      <c r="N40" s="55">
        <v>1988.3</v>
      </c>
      <c r="O40" s="56">
        <v>1749.7</v>
      </c>
      <c r="P40" s="56">
        <v>2438.46</v>
      </c>
      <c r="Q40" s="56">
        <v>2145.85</v>
      </c>
      <c r="S40" s="5">
        <v>0</v>
      </c>
      <c r="T40" s="5">
        <v>0</v>
      </c>
      <c r="U40" s="5">
        <v>0</v>
      </c>
      <c r="V40" s="5">
        <v>0</v>
      </c>
      <c r="Y40" s="225">
        <f t="shared" si="6"/>
        <v>1733.3333333333335</v>
      </c>
      <c r="Z40" s="225">
        <f t="shared" si="1"/>
        <v>1525</v>
      </c>
      <c r="AA40" s="225">
        <f t="shared" si="2"/>
        <v>2125.8333333333335</v>
      </c>
      <c r="AB40" s="225">
        <f t="shared" si="3"/>
        <v>1870.8333333333335</v>
      </c>
      <c r="BS40" s="216">
        <f t="shared" si="7"/>
        <v>1733.3333333333335</v>
      </c>
      <c r="BT40" s="216">
        <f t="shared" si="8"/>
        <v>1525</v>
      </c>
      <c r="BU40" s="216">
        <f t="shared" si="9"/>
        <v>2125.8333333333335</v>
      </c>
      <c r="BV40" s="216">
        <f t="shared" si="10"/>
        <v>1870.8333333333335</v>
      </c>
    </row>
    <row r="41" spans="1:74" ht="57" customHeight="1" x14ac:dyDescent="0.25">
      <c r="A41" s="93">
        <v>3</v>
      </c>
      <c r="B41" s="94" t="s">
        <v>112</v>
      </c>
      <c r="C41" s="95" t="s">
        <v>113</v>
      </c>
      <c r="D41" s="96" t="s">
        <v>114</v>
      </c>
      <c r="E41" s="97" t="s">
        <v>107</v>
      </c>
      <c r="F41" s="51">
        <f t="shared" si="12"/>
        <v>2369</v>
      </c>
      <c r="G41" s="51">
        <f t="shared" si="12"/>
        <v>2084</v>
      </c>
      <c r="H41" s="51">
        <f t="shared" si="12"/>
        <v>2905</v>
      </c>
      <c r="I41" s="53">
        <f t="shared" si="12"/>
        <v>2556</v>
      </c>
      <c r="J41" s="83"/>
      <c r="L41" s="6">
        <f t="shared" si="11"/>
        <v>12</v>
      </c>
      <c r="N41" s="67">
        <v>2264.4499999999998</v>
      </c>
      <c r="O41" s="68">
        <v>1992.72</v>
      </c>
      <c r="P41" s="68">
        <v>2777.14</v>
      </c>
      <c r="Q41" s="68">
        <v>2443.88</v>
      </c>
      <c r="S41" s="5">
        <v>0</v>
      </c>
      <c r="T41" s="5">
        <v>0</v>
      </c>
      <c r="U41" s="5">
        <v>0</v>
      </c>
      <c r="V41" s="5">
        <v>0</v>
      </c>
      <c r="Y41" s="225">
        <f t="shared" si="6"/>
        <v>1974.1666666666667</v>
      </c>
      <c r="Z41" s="225">
        <f t="shared" si="1"/>
        <v>1736.6666666666667</v>
      </c>
      <c r="AA41" s="225">
        <f t="shared" si="2"/>
        <v>2420.8333333333335</v>
      </c>
      <c r="AB41" s="225">
        <f t="shared" si="3"/>
        <v>2130</v>
      </c>
      <c r="BS41" s="216">
        <f t="shared" si="7"/>
        <v>1974.1666666666667</v>
      </c>
      <c r="BT41" s="216">
        <f t="shared" si="8"/>
        <v>1736.6666666666667</v>
      </c>
      <c r="BU41" s="216">
        <f t="shared" si="9"/>
        <v>2420.8333333333335</v>
      </c>
      <c r="BV41" s="216">
        <f t="shared" si="10"/>
        <v>2130</v>
      </c>
    </row>
    <row r="42" spans="1:74" ht="39.75" customHeight="1" x14ac:dyDescent="0.25">
      <c r="A42" s="98">
        <v>4</v>
      </c>
      <c r="B42" s="99" t="s">
        <v>115</v>
      </c>
      <c r="C42" s="100" t="s">
        <v>116</v>
      </c>
      <c r="D42" s="101" t="s">
        <v>117</v>
      </c>
      <c r="E42" s="102" t="s">
        <v>107</v>
      </c>
      <c r="F42" s="44">
        <f t="shared" ref="F42:I44" si="13">ROUND(N42*(1),2)</f>
        <v>2706.29</v>
      </c>
      <c r="G42" s="44">
        <f t="shared" si="13"/>
        <v>2381.41</v>
      </c>
      <c r="H42" s="44">
        <f t="shared" si="13"/>
        <v>3319.02</v>
      </c>
      <c r="I42" s="215">
        <f t="shared" si="13"/>
        <v>2920.74</v>
      </c>
      <c r="J42" s="83"/>
      <c r="L42" s="6">
        <f t="shared" si="11"/>
        <v>12</v>
      </c>
      <c r="N42" s="67">
        <v>2706.29</v>
      </c>
      <c r="O42" s="68">
        <v>2381.41</v>
      </c>
      <c r="P42" s="68">
        <v>3319.02</v>
      </c>
      <c r="Q42" s="68">
        <v>2920.74</v>
      </c>
      <c r="S42" s="5">
        <v>0</v>
      </c>
      <c r="T42" s="5">
        <v>0</v>
      </c>
      <c r="U42" s="5">
        <v>0</v>
      </c>
      <c r="V42" s="5">
        <v>0</v>
      </c>
      <c r="Y42" s="225">
        <f t="shared" si="6"/>
        <v>2255.2416666666668</v>
      </c>
      <c r="Z42" s="225">
        <f t="shared" si="1"/>
        <v>1984.5083333333332</v>
      </c>
      <c r="AA42" s="225">
        <f t="shared" si="2"/>
        <v>2765.85</v>
      </c>
      <c r="AB42" s="225">
        <f t="shared" si="3"/>
        <v>2433.9499999999998</v>
      </c>
      <c r="AH42" s="92" t="s">
        <v>108</v>
      </c>
      <c r="AI42" s="92"/>
      <c r="AJ42" s="92"/>
      <c r="AK42" s="92"/>
      <c r="BS42" s="216">
        <f t="shared" si="7"/>
        <v>2255.2416666666668</v>
      </c>
      <c r="BT42" s="216">
        <f t="shared" si="8"/>
        <v>1984.5083333333332</v>
      </c>
      <c r="BU42" s="216">
        <f t="shared" si="9"/>
        <v>2765.85</v>
      </c>
      <c r="BV42" s="216">
        <f t="shared" si="10"/>
        <v>2433.9499999999998</v>
      </c>
    </row>
    <row r="43" spans="1:74" ht="36" customHeight="1" x14ac:dyDescent="0.25">
      <c r="A43" s="98">
        <v>5</v>
      </c>
      <c r="B43" s="99" t="s">
        <v>118</v>
      </c>
      <c r="C43" s="100" t="s">
        <v>119</v>
      </c>
      <c r="D43" s="101" t="s">
        <v>120</v>
      </c>
      <c r="E43" s="102" t="s">
        <v>107</v>
      </c>
      <c r="F43" s="44">
        <f t="shared" si="13"/>
        <v>2982.44</v>
      </c>
      <c r="G43" s="44">
        <f t="shared" si="13"/>
        <v>2624.56</v>
      </c>
      <c r="H43" s="44">
        <f t="shared" si="13"/>
        <v>3657.7</v>
      </c>
      <c r="I43" s="215">
        <f t="shared" si="13"/>
        <v>3218.77</v>
      </c>
      <c r="J43" s="83"/>
      <c r="L43" s="6">
        <f t="shared" si="11"/>
        <v>12</v>
      </c>
      <c r="N43" s="67">
        <v>2982.44</v>
      </c>
      <c r="O43" s="68">
        <v>2624.56</v>
      </c>
      <c r="P43" s="68">
        <v>3657.7</v>
      </c>
      <c r="Q43" s="68">
        <v>3218.77</v>
      </c>
      <c r="S43" s="5">
        <v>0</v>
      </c>
      <c r="T43" s="5">
        <v>0</v>
      </c>
      <c r="U43" s="5">
        <v>0</v>
      </c>
      <c r="V43" s="5">
        <v>0</v>
      </c>
      <c r="Y43" s="225">
        <f t="shared" si="6"/>
        <v>2485.3666666666668</v>
      </c>
      <c r="Z43" s="225">
        <f t="shared" si="1"/>
        <v>2187.1333333333332</v>
      </c>
      <c r="AA43" s="225">
        <f t="shared" si="2"/>
        <v>3048.0833333333335</v>
      </c>
      <c r="AB43" s="225">
        <f t="shared" si="3"/>
        <v>2682.3083333333334</v>
      </c>
      <c r="AH43" s="92" t="s">
        <v>108</v>
      </c>
      <c r="AI43" s="92"/>
      <c r="AJ43" s="92"/>
      <c r="AK43" s="92"/>
      <c r="BS43" s="216">
        <f t="shared" si="7"/>
        <v>2485.3666666666668</v>
      </c>
      <c r="BT43" s="216">
        <f t="shared" si="8"/>
        <v>2187.1333333333332</v>
      </c>
      <c r="BU43" s="216">
        <f t="shared" si="9"/>
        <v>3048.0833333333335</v>
      </c>
      <c r="BV43" s="216">
        <f t="shared" si="10"/>
        <v>2682.3083333333334</v>
      </c>
    </row>
    <row r="44" spans="1:74" ht="39" customHeight="1" x14ac:dyDescent="0.25">
      <c r="A44" s="98">
        <v>6</v>
      </c>
      <c r="B44" s="99" t="s">
        <v>121</v>
      </c>
      <c r="C44" s="100" t="s">
        <v>122</v>
      </c>
      <c r="D44" s="101" t="s">
        <v>123</v>
      </c>
      <c r="E44" s="102" t="s">
        <v>107</v>
      </c>
      <c r="F44" s="44">
        <f t="shared" si="13"/>
        <v>3451.91</v>
      </c>
      <c r="G44" s="44">
        <f t="shared" si="13"/>
        <v>3037.68</v>
      </c>
      <c r="H44" s="44">
        <f t="shared" si="13"/>
        <v>4233.4399999999996</v>
      </c>
      <c r="I44" s="215">
        <f t="shared" si="13"/>
        <v>3725.42</v>
      </c>
      <c r="J44" s="83"/>
      <c r="L44" s="6">
        <f t="shared" si="11"/>
        <v>12</v>
      </c>
      <c r="N44" s="67">
        <v>3451.91</v>
      </c>
      <c r="O44" s="68">
        <v>3037.68</v>
      </c>
      <c r="P44" s="68">
        <v>4233.4399999999996</v>
      </c>
      <c r="Q44" s="68">
        <v>3725.42</v>
      </c>
      <c r="S44" s="5">
        <v>0</v>
      </c>
      <c r="T44" s="5">
        <v>0</v>
      </c>
      <c r="U44" s="5">
        <v>0</v>
      </c>
      <c r="V44" s="5">
        <v>0</v>
      </c>
      <c r="Y44" s="225">
        <f t="shared" si="6"/>
        <v>2876.5916666666667</v>
      </c>
      <c r="Z44" s="225">
        <f t="shared" si="1"/>
        <v>2531.4</v>
      </c>
      <c r="AA44" s="225">
        <f t="shared" si="2"/>
        <v>3527.8666666666663</v>
      </c>
      <c r="AB44" s="225">
        <f t="shared" si="3"/>
        <v>3104.5166666666669</v>
      </c>
      <c r="AH44" s="92" t="s">
        <v>108</v>
      </c>
      <c r="AI44" s="92"/>
      <c r="AJ44" s="92"/>
      <c r="AK44" s="92"/>
      <c r="BS44" s="216">
        <f t="shared" si="7"/>
        <v>2876.5916666666667</v>
      </c>
      <c r="BT44" s="216">
        <f t="shared" si="8"/>
        <v>2531.4</v>
      </c>
      <c r="BU44" s="216">
        <f t="shared" si="9"/>
        <v>3527.8666666666663</v>
      </c>
      <c r="BV44" s="216">
        <f t="shared" si="10"/>
        <v>3104.5166666666669</v>
      </c>
    </row>
    <row r="45" spans="1:74" ht="54.75" customHeight="1" x14ac:dyDescent="0.25">
      <c r="A45" s="93">
        <v>7</v>
      </c>
      <c r="B45" s="94" t="s">
        <v>124</v>
      </c>
      <c r="C45" s="95" t="s">
        <v>125</v>
      </c>
      <c r="D45" s="96" t="s">
        <v>126</v>
      </c>
      <c r="E45" s="97" t="s">
        <v>127</v>
      </c>
      <c r="F45" s="51">
        <f t="shared" si="12"/>
        <v>997</v>
      </c>
      <c r="G45" s="51">
        <f t="shared" si="12"/>
        <v>878</v>
      </c>
      <c r="H45" s="51">
        <f t="shared" si="12"/>
        <v>1223</v>
      </c>
      <c r="I45" s="53">
        <f t="shared" si="12"/>
        <v>1076</v>
      </c>
      <c r="J45" s="83"/>
      <c r="L45" s="6">
        <f t="shared" si="11"/>
        <v>12</v>
      </c>
      <c r="N45" s="67">
        <v>953.44</v>
      </c>
      <c r="O45" s="68">
        <v>839.02</v>
      </c>
      <c r="P45" s="68">
        <v>1169.3</v>
      </c>
      <c r="Q45" s="68">
        <v>1028.99</v>
      </c>
      <c r="S45" s="5">
        <v>0</v>
      </c>
      <c r="T45" s="5">
        <v>0</v>
      </c>
      <c r="U45" s="5">
        <v>0</v>
      </c>
      <c r="V45" s="5">
        <v>0</v>
      </c>
      <c r="Y45" s="225">
        <f t="shared" si="6"/>
        <v>830.83333333333337</v>
      </c>
      <c r="Z45" s="225">
        <f t="shared" si="1"/>
        <v>731.66666666666674</v>
      </c>
      <c r="AA45" s="225">
        <f t="shared" si="2"/>
        <v>1019.1666666666667</v>
      </c>
      <c r="AB45" s="225">
        <f t="shared" si="3"/>
        <v>896.66666666666674</v>
      </c>
      <c r="AG45" s="5">
        <f>F45/1.2</f>
        <v>830.83333333333337</v>
      </c>
      <c r="AH45" s="5">
        <f>G45/1.2</f>
        <v>731.66666666666674</v>
      </c>
      <c r="BS45" s="216">
        <f t="shared" si="7"/>
        <v>830.83333333333337</v>
      </c>
      <c r="BT45" s="216">
        <f t="shared" si="8"/>
        <v>731.66666666666674</v>
      </c>
      <c r="BU45" s="216">
        <f t="shared" si="9"/>
        <v>1019.1666666666667</v>
      </c>
      <c r="BV45" s="216">
        <f t="shared" si="10"/>
        <v>896.66666666666674</v>
      </c>
    </row>
    <row r="46" spans="1:74" ht="39.75" customHeight="1" x14ac:dyDescent="0.25">
      <c r="A46" s="93">
        <v>8</v>
      </c>
      <c r="B46" s="94" t="s">
        <v>128</v>
      </c>
      <c r="C46" s="95" t="s">
        <v>129</v>
      </c>
      <c r="D46" s="96" t="s">
        <v>130</v>
      </c>
      <c r="E46" s="97" t="s">
        <v>64</v>
      </c>
      <c r="F46" s="51">
        <f t="shared" si="12"/>
        <v>87</v>
      </c>
      <c r="G46" s="51">
        <f t="shared" si="12"/>
        <v>76</v>
      </c>
      <c r="H46" s="51">
        <f t="shared" si="12"/>
        <v>106</v>
      </c>
      <c r="I46" s="53">
        <f t="shared" si="12"/>
        <v>94</v>
      </c>
      <c r="J46" s="83"/>
      <c r="L46" s="6">
        <f t="shared" si="11"/>
        <v>12</v>
      </c>
      <c r="N46" s="67">
        <v>82.85</v>
      </c>
      <c r="O46" s="68">
        <v>72.900000000000006</v>
      </c>
      <c r="P46" s="68">
        <v>101.6</v>
      </c>
      <c r="Q46" s="68">
        <v>89.41</v>
      </c>
      <c r="S46" s="5">
        <v>0</v>
      </c>
      <c r="T46" s="5">
        <v>0</v>
      </c>
      <c r="U46" s="5">
        <v>0</v>
      </c>
      <c r="V46" s="5">
        <v>0</v>
      </c>
      <c r="Y46" s="225">
        <f t="shared" si="6"/>
        <v>72.5</v>
      </c>
      <c r="Z46" s="225">
        <f t="shared" si="1"/>
        <v>63.333333333333336</v>
      </c>
      <c r="AA46" s="225">
        <f t="shared" si="2"/>
        <v>88.333333333333343</v>
      </c>
      <c r="AB46" s="225">
        <f t="shared" si="3"/>
        <v>78.333333333333343</v>
      </c>
      <c r="BS46" s="216">
        <f t="shared" si="7"/>
        <v>72.5</v>
      </c>
      <c r="BT46" s="216">
        <f t="shared" si="8"/>
        <v>63.333333333333336</v>
      </c>
      <c r="BU46" s="216">
        <f t="shared" si="9"/>
        <v>88.333333333333343</v>
      </c>
      <c r="BV46" s="216">
        <f t="shared" si="10"/>
        <v>78.333333333333343</v>
      </c>
    </row>
    <row r="47" spans="1:74" ht="46.5" customHeight="1" x14ac:dyDescent="0.25">
      <c r="A47" s="93">
        <v>9</v>
      </c>
      <c r="B47" s="94" t="s">
        <v>131</v>
      </c>
      <c r="C47" s="95" t="s">
        <v>132</v>
      </c>
      <c r="D47" s="217" t="s">
        <v>133</v>
      </c>
      <c r="E47" s="97" t="s">
        <v>107</v>
      </c>
      <c r="F47" s="51">
        <f t="shared" si="12"/>
        <v>3250</v>
      </c>
      <c r="G47" s="51">
        <f t="shared" si="12"/>
        <v>2860</v>
      </c>
      <c r="H47" s="51">
        <f t="shared" si="12"/>
        <v>3986</v>
      </c>
      <c r="I47" s="53">
        <f t="shared" si="12"/>
        <v>3508</v>
      </c>
      <c r="J47" s="83"/>
      <c r="L47" s="6">
        <f t="shared" si="11"/>
        <v>12</v>
      </c>
      <c r="N47" s="67">
        <v>3107.42</v>
      </c>
      <c r="O47" s="67">
        <v>2734.52</v>
      </c>
      <c r="P47" s="67">
        <v>3810.96</v>
      </c>
      <c r="Q47" s="67">
        <v>3353.65</v>
      </c>
      <c r="S47" s="5">
        <v>0</v>
      </c>
      <c r="T47" s="5">
        <v>0</v>
      </c>
      <c r="U47" s="5">
        <v>0</v>
      </c>
      <c r="V47" s="5">
        <v>0</v>
      </c>
      <c r="Y47" s="225">
        <f t="shared" si="6"/>
        <v>2708.3333333333335</v>
      </c>
      <c r="Z47" s="225">
        <f t="shared" si="1"/>
        <v>2383.3333333333335</v>
      </c>
      <c r="AA47" s="225">
        <f t="shared" si="2"/>
        <v>3321.666666666667</v>
      </c>
      <c r="AB47" s="225">
        <f t="shared" si="3"/>
        <v>2923.3333333333335</v>
      </c>
      <c r="BS47" s="216">
        <f t="shared" si="7"/>
        <v>2708.3333333333335</v>
      </c>
      <c r="BT47" s="216">
        <f t="shared" si="8"/>
        <v>2383.3333333333335</v>
      </c>
      <c r="BU47" s="216">
        <f t="shared" si="9"/>
        <v>3321.666666666667</v>
      </c>
      <c r="BV47" s="216">
        <f t="shared" si="10"/>
        <v>2923.3333333333335</v>
      </c>
    </row>
    <row r="48" spans="1:74" ht="24.95" customHeight="1" x14ac:dyDescent="0.25">
      <c r="A48" s="93">
        <v>10</v>
      </c>
      <c r="B48" s="94" t="s">
        <v>134</v>
      </c>
      <c r="C48" s="95" t="s">
        <v>135</v>
      </c>
      <c r="D48" s="217" t="s">
        <v>136</v>
      </c>
      <c r="E48" s="97" t="s">
        <v>107</v>
      </c>
      <c r="F48" s="51">
        <f t="shared" si="12"/>
        <v>5215</v>
      </c>
      <c r="G48" s="51">
        <f t="shared" si="12"/>
        <v>4589</v>
      </c>
      <c r="H48" s="51">
        <f t="shared" si="12"/>
        <v>6395</v>
      </c>
      <c r="I48" s="53">
        <f t="shared" si="12"/>
        <v>5628</v>
      </c>
      <c r="J48" s="83"/>
      <c r="L48" s="6">
        <f t="shared" si="11"/>
        <v>13</v>
      </c>
      <c r="N48" s="67">
        <v>4985.26</v>
      </c>
      <c r="O48" s="68">
        <v>4387.0200000000004</v>
      </c>
      <c r="P48" s="68">
        <v>6113.95</v>
      </c>
      <c r="Q48" s="68">
        <v>5380.28</v>
      </c>
      <c r="S48" s="5">
        <v>0</v>
      </c>
      <c r="T48" s="5">
        <v>0</v>
      </c>
      <c r="U48" s="5">
        <v>0</v>
      </c>
      <c r="V48" s="5">
        <v>0</v>
      </c>
      <c r="Y48" s="225">
        <f t="shared" si="6"/>
        <v>4345.8333333333339</v>
      </c>
      <c r="Z48" s="225">
        <f t="shared" si="1"/>
        <v>3824.166666666667</v>
      </c>
      <c r="AA48" s="225">
        <f t="shared" si="2"/>
        <v>5329.166666666667</v>
      </c>
      <c r="AB48" s="225">
        <f t="shared" si="3"/>
        <v>4690</v>
      </c>
      <c r="BS48" s="216">
        <f t="shared" si="7"/>
        <v>4345.8333333333339</v>
      </c>
      <c r="BT48" s="216">
        <f t="shared" si="8"/>
        <v>3824.166666666667</v>
      </c>
      <c r="BU48" s="216">
        <f t="shared" si="9"/>
        <v>5329.166666666667</v>
      </c>
      <c r="BV48" s="216">
        <f t="shared" si="10"/>
        <v>4690</v>
      </c>
    </row>
    <row r="49" spans="1:74" ht="24.95" customHeight="1" x14ac:dyDescent="0.25">
      <c r="A49" s="93">
        <v>11</v>
      </c>
      <c r="B49" s="94" t="s">
        <v>137</v>
      </c>
      <c r="C49" s="95" t="s">
        <v>138</v>
      </c>
      <c r="D49" s="96" t="s">
        <v>139</v>
      </c>
      <c r="E49" s="97" t="s">
        <v>107</v>
      </c>
      <c r="F49" s="51">
        <f t="shared" si="12"/>
        <v>7510</v>
      </c>
      <c r="G49" s="51">
        <f t="shared" si="12"/>
        <v>6609</v>
      </c>
      <c r="H49" s="51">
        <f t="shared" si="12"/>
        <v>9211</v>
      </c>
      <c r="I49" s="53">
        <f t="shared" si="12"/>
        <v>8105</v>
      </c>
      <c r="J49" s="83"/>
      <c r="L49" s="6">
        <f t="shared" si="11"/>
        <v>13</v>
      </c>
      <c r="N49" s="67">
        <v>7179.96</v>
      </c>
      <c r="O49" s="68">
        <v>6318.36</v>
      </c>
      <c r="P49" s="68">
        <v>8805.5499999999993</v>
      </c>
      <c r="Q49" s="68">
        <v>7748.89</v>
      </c>
      <c r="S49" s="5">
        <v>0</v>
      </c>
      <c r="T49" s="5">
        <v>0</v>
      </c>
      <c r="U49" s="5">
        <v>0</v>
      </c>
      <c r="V49" s="5">
        <v>0</v>
      </c>
      <c r="Y49" s="225">
        <f t="shared" si="6"/>
        <v>6258.3333333333339</v>
      </c>
      <c r="Z49" s="225">
        <f t="shared" si="1"/>
        <v>5507.5</v>
      </c>
      <c r="AA49" s="225">
        <f t="shared" si="2"/>
        <v>7675.8333333333339</v>
      </c>
      <c r="AB49" s="225">
        <f t="shared" si="3"/>
        <v>6754.166666666667</v>
      </c>
      <c r="BS49" s="216">
        <f t="shared" si="7"/>
        <v>6258.3333333333339</v>
      </c>
      <c r="BT49" s="216">
        <f t="shared" si="8"/>
        <v>5507.5</v>
      </c>
      <c r="BU49" s="216">
        <f t="shared" si="9"/>
        <v>7675.8333333333339</v>
      </c>
      <c r="BV49" s="216">
        <f t="shared" si="10"/>
        <v>6754.166666666667</v>
      </c>
    </row>
    <row r="50" spans="1:74" ht="24.95" customHeight="1" x14ac:dyDescent="0.25">
      <c r="A50" s="93">
        <v>12</v>
      </c>
      <c r="B50" s="94" t="s">
        <v>140</v>
      </c>
      <c r="C50" s="95" t="s">
        <v>141</v>
      </c>
      <c r="D50" s="96" t="s">
        <v>142</v>
      </c>
      <c r="E50" s="97" t="s">
        <v>107</v>
      </c>
      <c r="F50" s="51">
        <f t="shared" si="12"/>
        <v>8781</v>
      </c>
      <c r="G50" s="51">
        <f t="shared" si="12"/>
        <v>7727</v>
      </c>
      <c r="H50" s="51">
        <f t="shared" si="12"/>
        <v>10769</v>
      </c>
      <c r="I50" s="53">
        <f t="shared" si="12"/>
        <v>9477</v>
      </c>
      <c r="J50" s="83"/>
      <c r="L50" s="6">
        <f t="shared" si="11"/>
        <v>13</v>
      </c>
      <c r="N50" s="67">
        <v>8395.0300000000007</v>
      </c>
      <c r="O50" s="68">
        <v>7387.62</v>
      </c>
      <c r="P50" s="68">
        <v>10295.719999999999</v>
      </c>
      <c r="Q50" s="68">
        <v>9060.24</v>
      </c>
      <c r="S50" s="5">
        <v>0</v>
      </c>
      <c r="T50" s="5">
        <v>0</v>
      </c>
      <c r="U50" s="5">
        <v>0</v>
      </c>
      <c r="V50" s="5">
        <v>0</v>
      </c>
      <c r="Y50" s="225">
        <f t="shared" si="6"/>
        <v>7317.5</v>
      </c>
      <c r="Z50" s="225">
        <f t="shared" si="1"/>
        <v>6439.166666666667</v>
      </c>
      <c r="AA50" s="225">
        <f t="shared" si="2"/>
        <v>8974.1666666666679</v>
      </c>
      <c r="AB50" s="225">
        <f t="shared" si="3"/>
        <v>7897.5</v>
      </c>
      <c r="BS50" s="216">
        <f t="shared" si="7"/>
        <v>7317.5</v>
      </c>
      <c r="BT50" s="216">
        <f t="shared" si="8"/>
        <v>6439.166666666667</v>
      </c>
      <c r="BU50" s="216">
        <f t="shared" si="9"/>
        <v>8974.1666666666679</v>
      </c>
      <c r="BV50" s="216">
        <f t="shared" si="10"/>
        <v>7897.5</v>
      </c>
    </row>
    <row r="51" spans="1:74" ht="54" customHeight="1" x14ac:dyDescent="0.25">
      <c r="A51" s="93">
        <v>13</v>
      </c>
      <c r="B51" s="94" t="s">
        <v>143</v>
      </c>
      <c r="C51" s="95" t="s">
        <v>144</v>
      </c>
      <c r="D51" s="96" t="s">
        <v>145</v>
      </c>
      <c r="E51" s="97" t="s">
        <v>146</v>
      </c>
      <c r="F51" s="51">
        <f t="shared" si="12"/>
        <v>12081</v>
      </c>
      <c r="G51" s="51">
        <f t="shared" si="12"/>
        <v>10632</v>
      </c>
      <c r="H51" s="51">
        <f t="shared" si="12"/>
        <v>14816</v>
      </c>
      <c r="I51" s="53">
        <f t="shared" si="12"/>
        <v>13038</v>
      </c>
      <c r="J51" s="83"/>
      <c r="L51" s="6">
        <f t="shared" si="11"/>
        <v>13</v>
      </c>
      <c r="N51" s="67">
        <v>11550.1</v>
      </c>
      <c r="O51" s="68">
        <v>10164.08</v>
      </c>
      <c r="P51" s="68">
        <v>14164.5</v>
      </c>
      <c r="Q51" s="68">
        <v>12464.77</v>
      </c>
      <c r="S51" s="5">
        <v>0</v>
      </c>
      <c r="T51" s="5">
        <v>0</v>
      </c>
      <c r="U51" s="5">
        <v>0</v>
      </c>
      <c r="V51" s="5">
        <v>0</v>
      </c>
      <c r="Y51" s="225">
        <f t="shared" si="6"/>
        <v>10067.5</v>
      </c>
      <c r="Z51" s="225">
        <f t="shared" si="1"/>
        <v>8860</v>
      </c>
      <c r="AA51" s="225">
        <f t="shared" si="2"/>
        <v>12346.666666666668</v>
      </c>
      <c r="AB51" s="225">
        <f t="shared" si="3"/>
        <v>10865</v>
      </c>
      <c r="BS51" s="216">
        <f t="shared" si="7"/>
        <v>10067.5</v>
      </c>
      <c r="BT51" s="216">
        <f t="shared" si="8"/>
        <v>8860</v>
      </c>
      <c r="BU51" s="216">
        <f t="shared" si="9"/>
        <v>12346.666666666668</v>
      </c>
      <c r="BV51" s="216">
        <f t="shared" si="10"/>
        <v>10865</v>
      </c>
    </row>
    <row r="52" spans="1:74" ht="24.95" customHeight="1" x14ac:dyDescent="0.25">
      <c r="A52" s="93">
        <v>14</v>
      </c>
      <c r="B52" s="94" t="s">
        <v>147</v>
      </c>
      <c r="C52" s="95" t="s">
        <v>148</v>
      </c>
      <c r="D52" s="96" t="s">
        <v>149</v>
      </c>
      <c r="E52" s="97" t="s">
        <v>150</v>
      </c>
      <c r="F52" s="51">
        <f t="shared" si="12"/>
        <v>3264</v>
      </c>
      <c r="G52" s="51">
        <f t="shared" si="12"/>
        <v>2873</v>
      </c>
      <c r="H52" s="51">
        <f t="shared" si="12"/>
        <v>4004</v>
      </c>
      <c r="I52" s="53">
        <f t="shared" si="12"/>
        <v>3523</v>
      </c>
      <c r="J52" s="83"/>
      <c r="L52" s="6">
        <f t="shared" si="11"/>
        <v>13</v>
      </c>
      <c r="N52" s="67">
        <v>3120.72</v>
      </c>
      <c r="O52" s="68">
        <v>2746.24</v>
      </c>
      <c r="P52" s="68">
        <v>3827.74</v>
      </c>
      <c r="Q52" s="68">
        <v>3368.41</v>
      </c>
      <c r="S52" s="5">
        <v>0</v>
      </c>
      <c r="T52" s="5">
        <v>0</v>
      </c>
      <c r="U52" s="5">
        <v>0</v>
      </c>
      <c r="V52" s="5">
        <v>0</v>
      </c>
      <c r="Y52" s="225">
        <f t="shared" si="6"/>
        <v>2720</v>
      </c>
      <c r="Z52" s="225">
        <f t="shared" si="1"/>
        <v>2394.166666666667</v>
      </c>
      <c r="AA52" s="225">
        <f t="shared" si="2"/>
        <v>3336.666666666667</v>
      </c>
      <c r="AB52" s="225">
        <f t="shared" si="3"/>
        <v>2935.8333333333335</v>
      </c>
      <c r="BS52" s="216">
        <f t="shared" si="7"/>
        <v>2720</v>
      </c>
      <c r="BT52" s="216">
        <f t="shared" si="8"/>
        <v>2394.166666666667</v>
      </c>
      <c r="BU52" s="216">
        <f t="shared" si="9"/>
        <v>3336.666666666667</v>
      </c>
      <c r="BV52" s="216">
        <f t="shared" si="10"/>
        <v>2935.8333333333335</v>
      </c>
    </row>
    <row r="53" spans="1:74" ht="24.95" customHeight="1" x14ac:dyDescent="0.25">
      <c r="A53" s="93">
        <v>15</v>
      </c>
      <c r="B53" s="94" t="s">
        <v>151</v>
      </c>
      <c r="C53" s="95" t="s">
        <v>152</v>
      </c>
      <c r="D53" s="96" t="s">
        <v>153</v>
      </c>
      <c r="E53" s="97" t="s">
        <v>150</v>
      </c>
      <c r="F53" s="51">
        <f t="shared" si="12"/>
        <v>4327</v>
      </c>
      <c r="G53" s="51">
        <f t="shared" si="12"/>
        <v>3808</v>
      </c>
      <c r="H53" s="51">
        <f t="shared" si="12"/>
        <v>5307</v>
      </c>
      <c r="I53" s="53">
        <f t="shared" si="12"/>
        <v>4670</v>
      </c>
      <c r="J53" s="83"/>
      <c r="L53" s="6">
        <f t="shared" si="11"/>
        <v>13</v>
      </c>
      <c r="N53" s="55">
        <v>4136.76</v>
      </c>
      <c r="O53" s="56">
        <v>3640.36</v>
      </c>
      <c r="P53" s="56">
        <v>5073.97</v>
      </c>
      <c r="Q53" s="56">
        <v>4465.1000000000004</v>
      </c>
      <c r="S53" s="5">
        <v>0</v>
      </c>
      <c r="T53" s="5">
        <v>0</v>
      </c>
      <c r="U53" s="5">
        <v>0</v>
      </c>
      <c r="V53" s="5">
        <v>0</v>
      </c>
      <c r="Y53" s="225">
        <f t="shared" si="6"/>
        <v>3605.8333333333335</v>
      </c>
      <c r="Z53" s="225">
        <f t="shared" si="1"/>
        <v>3173.3333333333335</v>
      </c>
      <c r="AA53" s="225">
        <f t="shared" si="2"/>
        <v>4422.5</v>
      </c>
      <c r="AB53" s="225">
        <f t="shared" si="3"/>
        <v>3891.666666666667</v>
      </c>
      <c r="BS53" s="216">
        <f t="shared" si="7"/>
        <v>3605.8333333333335</v>
      </c>
      <c r="BT53" s="216">
        <f t="shared" si="8"/>
        <v>3173.3333333333335</v>
      </c>
      <c r="BU53" s="216">
        <f t="shared" si="9"/>
        <v>4422.5</v>
      </c>
      <c r="BV53" s="216">
        <f t="shared" si="10"/>
        <v>3891.666666666667</v>
      </c>
    </row>
    <row r="54" spans="1:74" ht="45.75" customHeight="1" x14ac:dyDescent="0.25">
      <c r="A54" s="93">
        <v>16</v>
      </c>
      <c r="B54" s="94" t="s">
        <v>154</v>
      </c>
      <c r="C54" s="95" t="s">
        <v>155</v>
      </c>
      <c r="D54" s="96" t="s">
        <v>156</v>
      </c>
      <c r="E54" s="97" t="s">
        <v>150</v>
      </c>
      <c r="F54" s="51">
        <f t="shared" si="12"/>
        <v>1746</v>
      </c>
      <c r="G54" s="51">
        <f t="shared" si="12"/>
        <v>1536</v>
      </c>
      <c r="H54" s="51">
        <f t="shared" si="12"/>
        <v>2142</v>
      </c>
      <c r="I54" s="53">
        <f t="shared" si="12"/>
        <v>1885</v>
      </c>
      <c r="J54" s="83"/>
      <c r="L54" s="6">
        <f t="shared" si="11"/>
        <v>13</v>
      </c>
      <c r="N54" s="55">
        <v>1669.22</v>
      </c>
      <c r="O54" s="56">
        <v>1468.92</v>
      </c>
      <c r="P54" s="56">
        <v>2047.39</v>
      </c>
      <c r="Q54" s="56">
        <v>1801.7</v>
      </c>
      <c r="S54" s="5">
        <v>0</v>
      </c>
      <c r="T54" s="5">
        <v>0</v>
      </c>
      <c r="U54" s="5">
        <v>0</v>
      </c>
      <c r="V54" s="5">
        <v>0</v>
      </c>
      <c r="Y54" s="225">
        <f t="shared" si="6"/>
        <v>1455</v>
      </c>
      <c r="Z54" s="225">
        <f t="shared" si="1"/>
        <v>1280</v>
      </c>
      <c r="AA54" s="225">
        <f t="shared" si="2"/>
        <v>1785</v>
      </c>
      <c r="AB54" s="225">
        <f t="shared" si="3"/>
        <v>1570.8333333333335</v>
      </c>
      <c r="BS54" s="216">
        <f t="shared" si="7"/>
        <v>1455</v>
      </c>
      <c r="BT54" s="216">
        <f t="shared" si="8"/>
        <v>1280</v>
      </c>
      <c r="BU54" s="216">
        <f t="shared" si="9"/>
        <v>1785</v>
      </c>
      <c r="BV54" s="216">
        <f t="shared" si="10"/>
        <v>1570.8333333333335</v>
      </c>
    </row>
    <row r="55" spans="1:74" ht="37.5" customHeight="1" x14ac:dyDescent="0.25">
      <c r="A55" s="93">
        <v>17</v>
      </c>
      <c r="B55" s="94" t="s">
        <v>157</v>
      </c>
      <c r="C55" s="95" t="s">
        <v>158</v>
      </c>
      <c r="D55" s="96" t="s">
        <v>159</v>
      </c>
      <c r="E55" s="97" t="s">
        <v>160</v>
      </c>
      <c r="F55" s="51">
        <f t="shared" si="12"/>
        <v>48277</v>
      </c>
      <c r="G55" s="51">
        <f t="shared" si="12"/>
        <v>42484</v>
      </c>
      <c r="H55" s="51">
        <f t="shared" si="12"/>
        <v>59204</v>
      </c>
      <c r="I55" s="53">
        <f t="shared" si="12"/>
        <v>52100</v>
      </c>
      <c r="J55" s="83"/>
      <c r="L55" s="6">
        <f t="shared" si="11"/>
        <v>13</v>
      </c>
      <c r="N55" s="55">
        <v>46153.64</v>
      </c>
      <c r="O55" s="56">
        <v>40615.21</v>
      </c>
      <c r="P55" s="56">
        <v>56600.76</v>
      </c>
      <c r="Q55" s="56">
        <v>49808.66</v>
      </c>
      <c r="S55" s="5">
        <v>0</v>
      </c>
      <c r="T55" s="5">
        <v>0</v>
      </c>
      <c r="U55" s="5">
        <v>0</v>
      </c>
      <c r="V55" s="5">
        <v>0</v>
      </c>
      <c r="Y55" s="225">
        <f t="shared" si="6"/>
        <v>40230.833333333336</v>
      </c>
      <c r="Z55" s="225">
        <f t="shared" si="1"/>
        <v>35403.333333333336</v>
      </c>
      <c r="AA55" s="225">
        <f t="shared" si="2"/>
        <v>49336.666666666672</v>
      </c>
      <c r="AB55" s="225">
        <f t="shared" si="3"/>
        <v>43416.666666666672</v>
      </c>
      <c r="BS55" s="216">
        <f t="shared" si="7"/>
        <v>40230.833333333336</v>
      </c>
      <c r="BT55" s="216">
        <f t="shared" si="8"/>
        <v>35403.333333333336</v>
      </c>
      <c r="BU55" s="216">
        <f t="shared" si="9"/>
        <v>49336.666666666672</v>
      </c>
      <c r="BV55" s="216">
        <f t="shared" si="10"/>
        <v>43416.666666666672</v>
      </c>
    </row>
    <row r="56" spans="1:74" ht="37.5" customHeight="1" x14ac:dyDescent="0.25">
      <c r="A56" s="93">
        <v>18</v>
      </c>
      <c r="B56" s="94" t="s">
        <v>161</v>
      </c>
      <c r="C56" s="95" t="s">
        <v>162</v>
      </c>
      <c r="D56" s="96" t="s">
        <v>163</v>
      </c>
      <c r="E56" s="97" t="s">
        <v>160</v>
      </c>
      <c r="F56" s="51">
        <f t="shared" si="12"/>
        <v>54513</v>
      </c>
      <c r="G56" s="51">
        <f t="shared" si="12"/>
        <v>47972</v>
      </c>
      <c r="H56" s="51">
        <f t="shared" si="12"/>
        <v>66852</v>
      </c>
      <c r="I56" s="53">
        <f t="shared" si="12"/>
        <v>58830</v>
      </c>
      <c r="J56" s="83"/>
      <c r="L56" s="6">
        <f t="shared" si="11"/>
        <v>13</v>
      </c>
      <c r="N56" s="67">
        <v>52115.82</v>
      </c>
      <c r="O56" s="68">
        <v>45861.919999999998</v>
      </c>
      <c r="P56" s="68">
        <v>63912.47</v>
      </c>
      <c r="Q56" s="68">
        <v>56242.97</v>
      </c>
      <c r="S56" s="5">
        <v>0</v>
      </c>
      <c r="T56" s="5">
        <v>0</v>
      </c>
      <c r="U56" s="5">
        <v>0</v>
      </c>
      <c r="V56" s="5">
        <v>0</v>
      </c>
      <c r="Y56" s="225">
        <f t="shared" si="6"/>
        <v>45427.5</v>
      </c>
      <c r="Z56" s="225">
        <f t="shared" si="1"/>
        <v>39976.666666666672</v>
      </c>
      <c r="AA56" s="225">
        <f t="shared" si="2"/>
        <v>55710</v>
      </c>
      <c r="AB56" s="225">
        <f t="shared" si="3"/>
        <v>49025</v>
      </c>
      <c r="BS56" s="216">
        <f t="shared" si="7"/>
        <v>45427.5</v>
      </c>
      <c r="BT56" s="216">
        <f t="shared" si="8"/>
        <v>39976.666666666672</v>
      </c>
      <c r="BU56" s="216">
        <f t="shared" si="9"/>
        <v>55710</v>
      </c>
      <c r="BV56" s="216">
        <f t="shared" si="10"/>
        <v>49025</v>
      </c>
    </row>
    <row r="57" spans="1:74" ht="36.75" customHeight="1" x14ac:dyDescent="0.25">
      <c r="A57" s="93">
        <v>19</v>
      </c>
      <c r="B57" s="94" t="s">
        <v>164</v>
      </c>
      <c r="C57" s="95" t="s">
        <v>165</v>
      </c>
      <c r="D57" s="96" t="s">
        <v>166</v>
      </c>
      <c r="E57" s="97" t="s">
        <v>167</v>
      </c>
      <c r="F57" s="51">
        <f t="shared" si="12"/>
        <v>2581</v>
      </c>
      <c r="G57" s="51">
        <f t="shared" si="12"/>
        <v>2271</v>
      </c>
      <c r="H57" s="51">
        <f t="shared" si="12"/>
        <v>3166</v>
      </c>
      <c r="I57" s="53">
        <f t="shared" si="12"/>
        <v>2786</v>
      </c>
      <c r="J57" s="83"/>
      <c r="L57" s="6">
        <f t="shared" si="11"/>
        <v>13</v>
      </c>
      <c r="N57" s="67">
        <v>2467.5500000000002</v>
      </c>
      <c r="O57" s="68">
        <v>2171.44</v>
      </c>
      <c r="P57" s="68">
        <v>3026.58</v>
      </c>
      <c r="Q57" s="68">
        <v>2663.39</v>
      </c>
      <c r="S57" s="5">
        <v>0</v>
      </c>
      <c r="T57" s="5">
        <v>0</v>
      </c>
      <c r="U57" s="5">
        <v>0</v>
      </c>
      <c r="V57" s="5">
        <v>0</v>
      </c>
      <c r="Y57" s="225">
        <f t="shared" si="6"/>
        <v>2150.8333333333335</v>
      </c>
      <c r="Z57" s="225">
        <f t="shared" si="1"/>
        <v>1892.5</v>
      </c>
      <c r="AA57" s="225">
        <f t="shared" si="2"/>
        <v>2638.3333333333335</v>
      </c>
      <c r="AB57" s="225">
        <f t="shared" si="3"/>
        <v>2321.666666666667</v>
      </c>
      <c r="BS57" s="216">
        <f t="shared" si="7"/>
        <v>2150.8333333333335</v>
      </c>
      <c r="BT57" s="216">
        <f t="shared" si="8"/>
        <v>1892.5</v>
      </c>
      <c r="BU57" s="216">
        <f t="shared" si="9"/>
        <v>2638.3333333333335</v>
      </c>
      <c r="BV57" s="216">
        <f t="shared" si="10"/>
        <v>2321.666666666667</v>
      </c>
    </row>
    <row r="58" spans="1:74" ht="24.95" customHeight="1" x14ac:dyDescent="0.25">
      <c r="A58" s="93">
        <v>20</v>
      </c>
      <c r="B58" s="94" t="s">
        <v>168</v>
      </c>
      <c r="C58" s="95" t="s">
        <v>169</v>
      </c>
      <c r="D58" s="96" t="s">
        <v>170</v>
      </c>
      <c r="E58" s="97" t="s">
        <v>107</v>
      </c>
      <c r="F58" s="51">
        <f t="shared" si="12"/>
        <v>3152</v>
      </c>
      <c r="G58" s="51">
        <f t="shared" si="12"/>
        <v>2773</v>
      </c>
      <c r="H58" s="51">
        <f t="shared" si="12"/>
        <v>3865</v>
      </c>
      <c r="I58" s="53">
        <f t="shared" si="12"/>
        <v>3401</v>
      </c>
      <c r="J58" s="83"/>
      <c r="L58" s="6">
        <f t="shared" si="11"/>
        <v>13</v>
      </c>
      <c r="N58" s="55">
        <v>3013.06</v>
      </c>
      <c r="O58" s="56">
        <v>2651.5</v>
      </c>
      <c r="P58" s="56">
        <v>3694.74</v>
      </c>
      <c r="Q58" s="56">
        <v>3251.38</v>
      </c>
      <c r="S58" s="5">
        <v>0</v>
      </c>
      <c r="T58" s="5">
        <v>0</v>
      </c>
      <c r="U58" s="5">
        <v>0</v>
      </c>
      <c r="V58" s="5">
        <v>0</v>
      </c>
      <c r="Y58" s="225">
        <f t="shared" si="6"/>
        <v>2626.666666666667</v>
      </c>
      <c r="Z58" s="225">
        <f t="shared" si="1"/>
        <v>2310.8333333333335</v>
      </c>
      <c r="AA58" s="225">
        <f t="shared" si="2"/>
        <v>3220.8333333333335</v>
      </c>
      <c r="AB58" s="225">
        <f t="shared" si="3"/>
        <v>2834.166666666667</v>
      </c>
      <c r="BS58" s="216">
        <f t="shared" si="7"/>
        <v>2626.666666666667</v>
      </c>
      <c r="BT58" s="216">
        <f t="shared" si="8"/>
        <v>2310.8333333333335</v>
      </c>
      <c r="BU58" s="216">
        <f t="shared" si="9"/>
        <v>3220.8333333333335</v>
      </c>
      <c r="BV58" s="216">
        <f t="shared" si="10"/>
        <v>2834.166666666667</v>
      </c>
    </row>
    <row r="59" spans="1:74" ht="30.75" customHeight="1" x14ac:dyDescent="0.25">
      <c r="A59" s="93">
        <v>21</v>
      </c>
      <c r="B59" s="94" t="s">
        <v>171</v>
      </c>
      <c r="C59" s="95" t="s">
        <v>172</v>
      </c>
      <c r="D59" s="96" t="s">
        <v>173</v>
      </c>
      <c r="E59" s="97" t="s">
        <v>174</v>
      </c>
      <c r="F59" s="51">
        <f t="shared" si="12"/>
        <v>480</v>
      </c>
      <c r="G59" s="51">
        <f t="shared" si="12"/>
        <v>422</v>
      </c>
      <c r="H59" s="51">
        <f t="shared" si="12"/>
        <v>588</v>
      </c>
      <c r="I59" s="53">
        <f t="shared" si="12"/>
        <v>518</v>
      </c>
      <c r="J59" s="83"/>
      <c r="L59" s="6">
        <f t="shared" si="11"/>
        <v>13</v>
      </c>
      <c r="N59" s="55">
        <v>458.51</v>
      </c>
      <c r="O59" s="56">
        <v>403.49</v>
      </c>
      <c r="P59" s="56">
        <v>562.25</v>
      </c>
      <c r="Q59" s="56">
        <v>494.77</v>
      </c>
      <c r="S59" s="5">
        <v>0</v>
      </c>
      <c r="T59" s="5">
        <v>0</v>
      </c>
      <c r="U59" s="5">
        <v>0</v>
      </c>
      <c r="V59" s="5">
        <v>0</v>
      </c>
      <c r="Y59" s="225">
        <f t="shared" si="6"/>
        <v>400</v>
      </c>
      <c r="Z59" s="225">
        <f t="shared" si="1"/>
        <v>351.66666666666669</v>
      </c>
      <c r="AA59" s="225">
        <f t="shared" si="2"/>
        <v>490</v>
      </c>
      <c r="AB59" s="225">
        <f t="shared" si="3"/>
        <v>431.66666666666669</v>
      </c>
      <c r="BS59" s="216">
        <f t="shared" si="7"/>
        <v>400</v>
      </c>
      <c r="BT59" s="216">
        <f t="shared" si="8"/>
        <v>351.66666666666669</v>
      </c>
      <c r="BU59" s="216">
        <f t="shared" si="9"/>
        <v>490</v>
      </c>
      <c r="BV59" s="216">
        <f t="shared" si="10"/>
        <v>431.66666666666669</v>
      </c>
    </row>
    <row r="60" spans="1:74" ht="24.95" customHeight="1" x14ac:dyDescent="0.25">
      <c r="A60" s="93">
        <v>22</v>
      </c>
      <c r="B60" s="94" t="s">
        <v>175</v>
      </c>
      <c r="C60" s="95" t="s">
        <v>176</v>
      </c>
      <c r="D60" s="96" t="s">
        <v>177</v>
      </c>
      <c r="E60" s="97" t="s">
        <v>174</v>
      </c>
      <c r="F60" s="51">
        <f t="shared" si="12"/>
        <v>1291</v>
      </c>
      <c r="G60" s="51">
        <f t="shared" si="12"/>
        <v>1136</v>
      </c>
      <c r="H60" s="51">
        <f t="shared" si="12"/>
        <v>1583</v>
      </c>
      <c r="I60" s="53">
        <f t="shared" si="12"/>
        <v>1393</v>
      </c>
      <c r="J60" s="83"/>
      <c r="L60" s="6">
        <f t="shared" si="11"/>
        <v>13</v>
      </c>
      <c r="N60" s="55">
        <v>1233.77</v>
      </c>
      <c r="O60" s="56">
        <v>1085.72</v>
      </c>
      <c r="P60" s="56">
        <v>1513.3</v>
      </c>
      <c r="Q60" s="56">
        <v>1331.7</v>
      </c>
      <c r="S60" s="5">
        <v>0</v>
      </c>
      <c r="T60" s="5">
        <v>0</v>
      </c>
      <c r="U60" s="5">
        <v>0</v>
      </c>
      <c r="V60" s="5">
        <v>0</v>
      </c>
      <c r="Y60" s="225">
        <f t="shared" si="6"/>
        <v>1075.8333333333335</v>
      </c>
      <c r="Z60" s="225">
        <f t="shared" si="1"/>
        <v>946.66666666666674</v>
      </c>
      <c r="AA60" s="225">
        <f t="shared" si="2"/>
        <v>1319.1666666666667</v>
      </c>
      <c r="AB60" s="225">
        <f t="shared" si="3"/>
        <v>1160.8333333333335</v>
      </c>
      <c r="BS60" s="216">
        <f t="shared" si="7"/>
        <v>1075.8333333333335</v>
      </c>
      <c r="BT60" s="216">
        <f t="shared" si="8"/>
        <v>946.66666666666674</v>
      </c>
      <c r="BU60" s="216">
        <f t="shared" si="9"/>
        <v>1319.1666666666667</v>
      </c>
      <c r="BV60" s="216">
        <f t="shared" si="10"/>
        <v>1160.8333333333335</v>
      </c>
    </row>
    <row r="61" spans="1:74" ht="24.95" customHeight="1" x14ac:dyDescent="0.25">
      <c r="A61" s="93">
        <v>23</v>
      </c>
      <c r="B61" s="94" t="s">
        <v>175</v>
      </c>
      <c r="C61" s="95" t="s">
        <v>178</v>
      </c>
      <c r="D61" s="96" t="s">
        <v>179</v>
      </c>
      <c r="E61" s="97" t="s">
        <v>174</v>
      </c>
      <c r="F61" s="51">
        <f t="shared" si="12"/>
        <v>1488</v>
      </c>
      <c r="G61" s="51">
        <f t="shared" si="12"/>
        <v>1309</v>
      </c>
      <c r="H61" s="51">
        <f t="shared" si="12"/>
        <v>1825</v>
      </c>
      <c r="I61" s="53">
        <f t="shared" si="12"/>
        <v>1606</v>
      </c>
      <c r="J61" s="83"/>
      <c r="L61" s="6">
        <f t="shared" si="11"/>
        <v>13</v>
      </c>
      <c r="N61" s="55">
        <v>1422.47</v>
      </c>
      <c r="O61" s="56">
        <v>1251.77</v>
      </c>
      <c r="P61" s="56">
        <v>1744.74</v>
      </c>
      <c r="Q61" s="56">
        <v>1535.36</v>
      </c>
      <c r="S61" s="5">
        <v>0</v>
      </c>
      <c r="T61" s="5">
        <v>0</v>
      </c>
      <c r="U61" s="5">
        <v>0</v>
      </c>
      <c r="V61" s="5">
        <v>0</v>
      </c>
      <c r="Y61" s="225">
        <f t="shared" si="6"/>
        <v>1240</v>
      </c>
      <c r="Z61" s="225">
        <f t="shared" si="1"/>
        <v>1090.8333333333335</v>
      </c>
      <c r="AA61" s="225">
        <f t="shared" si="2"/>
        <v>1520.8333333333335</v>
      </c>
      <c r="AB61" s="225">
        <f t="shared" si="3"/>
        <v>1338.3333333333335</v>
      </c>
      <c r="BS61" s="216">
        <f t="shared" si="7"/>
        <v>1240</v>
      </c>
      <c r="BT61" s="216">
        <f t="shared" si="8"/>
        <v>1090.8333333333335</v>
      </c>
      <c r="BU61" s="216">
        <f t="shared" si="9"/>
        <v>1520.8333333333335</v>
      </c>
      <c r="BV61" s="216">
        <f t="shared" si="10"/>
        <v>1338.3333333333335</v>
      </c>
    </row>
    <row r="62" spans="1:74" ht="24.95" customHeight="1" x14ac:dyDescent="0.25">
      <c r="A62" s="93">
        <v>24</v>
      </c>
      <c r="B62" s="94" t="s">
        <v>175</v>
      </c>
      <c r="C62" s="95" t="s">
        <v>180</v>
      </c>
      <c r="D62" s="96" t="s">
        <v>181</v>
      </c>
      <c r="E62" s="97" t="s">
        <v>174</v>
      </c>
      <c r="F62" s="51">
        <f t="shared" si="12"/>
        <v>1913</v>
      </c>
      <c r="G62" s="51">
        <f t="shared" si="12"/>
        <v>1683</v>
      </c>
      <c r="H62" s="51">
        <f t="shared" si="12"/>
        <v>2346</v>
      </c>
      <c r="I62" s="53">
        <f t="shared" si="12"/>
        <v>2065</v>
      </c>
      <c r="J62" s="83"/>
      <c r="L62" s="6">
        <f t="shared" si="11"/>
        <v>13</v>
      </c>
      <c r="N62" s="55">
        <v>1828.88</v>
      </c>
      <c r="O62" s="56">
        <v>1609.42</v>
      </c>
      <c r="P62" s="56">
        <v>2243.23</v>
      </c>
      <c r="Q62" s="56">
        <v>1974.05</v>
      </c>
      <c r="S62" s="5">
        <v>0</v>
      </c>
      <c r="T62" s="5">
        <v>0</v>
      </c>
      <c r="U62" s="5">
        <v>0</v>
      </c>
      <c r="V62" s="5">
        <v>0</v>
      </c>
      <c r="Y62" s="225">
        <f t="shared" si="6"/>
        <v>1594.1666666666667</v>
      </c>
      <c r="Z62" s="225">
        <f t="shared" si="1"/>
        <v>1402.5</v>
      </c>
      <c r="AA62" s="225">
        <f t="shared" si="2"/>
        <v>1955</v>
      </c>
      <c r="AB62" s="225">
        <f t="shared" si="3"/>
        <v>1720.8333333333335</v>
      </c>
      <c r="BS62" s="216">
        <f t="shared" si="7"/>
        <v>1594.1666666666667</v>
      </c>
      <c r="BT62" s="216">
        <f t="shared" si="8"/>
        <v>1402.5</v>
      </c>
      <c r="BU62" s="216">
        <f t="shared" si="9"/>
        <v>1955</v>
      </c>
      <c r="BV62" s="216">
        <f t="shared" si="10"/>
        <v>1720.8333333333335</v>
      </c>
    </row>
    <row r="63" spans="1:74" ht="24.95" customHeight="1" thickBot="1" x14ac:dyDescent="0.3">
      <c r="A63" s="75">
        <v>25</v>
      </c>
      <c r="B63" s="103" t="s">
        <v>182</v>
      </c>
      <c r="C63" s="104" t="s">
        <v>183</v>
      </c>
      <c r="D63" s="105" t="s">
        <v>184</v>
      </c>
      <c r="E63" s="106" t="s">
        <v>107</v>
      </c>
      <c r="F63" s="78">
        <f t="shared" si="12"/>
        <v>11554</v>
      </c>
      <c r="G63" s="78">
        <f t="shared" si="12"/>
        <v>10168</v>
      </c>
      <c r="H63" s="78">
        <f t="shared" si="12"/>
        <v>14170</v>
      </c>
      <c r="I63" s="107">
        <f t="shared" si="12"/>
        <v>12470</v>
      </c>
      <c r="J63" s="83"/>
      <c r="L63" s="6">
        <f t="shared" si="11"/>
        <v>13</v>
      </c>
      <c r="N63" s="55">
        <v>11046.08</v>
      </c>
      <c r="O63" s="56">
        <v>9720.56</v>
      </c>
      <c r="P63" s="56">
        <v>13547</v>
      </c>
      <c r="Q63" s="56">
        <v>11921.36</v>
      </c>
      <c r="S63" s="5">
        <v>0</v>
      </c>
      <c r="T63" s="5">
        <v>0</v>
      </c>
      <c r="U63" s="5">
        <v>0</v>
      </c>
      <c r="V63" s="5">
        <v>0</v>
      </c>
      <c r="Y63" s="225">
        <f t="shared" si="6"/>
        <v>9628.3333333333339</v>
      </c>
      <c r="Z63" s="225">
        <f t="shared" si="1"/>
        <v>8473.3333333333339</v>
      </c>
      <c r="AA63" s="225">
        <f t="shared" si="2"/>
        <v>11808.333333333334</v>
      </c>
      <c r="AB63" s="225">
        <f t="shared" si="3"/>
        <v>10391.666666666668</v>
      </c>
      <c r="BS63" s="216">
        <f t="shared" si="7"/>
        <v>9628.3333333333339</v>
      </c>
      <c r="BT63" s="216">
        <f t="shared" si="8"/>
        <v>8473.3333333333339</v>
      </c>
      <c r="BU63" s="216">
        <f t="shared" si="9"/>
        <v>11808.333333333334</v>
      </c>
      <c r="BV63" s="216">
        <f t="shared" si="10"/>
        <v>10391.666666666668</v>
      </c>
    </row>
    <row r="64" spans="1:74" ht="24.95" customHeight="1" x14ac:dyDescent="0.25">
      <c r="A64" s="267" t="s">
        <v>185</v>
      </c>
      <c r="B64" s="268"/>
      <c r="C64" s="268"/>
      <c r="D64" s="268"/>
      <c r="E64" s="268"/>
      <c r="F64" s="268"/>
      <c r="G64" s="268"/>
      <c r="H64" s="268"/>
      <c r="I64" s="269"/>
      <c r="J64" s="83"/>
      <c r="L64" s="6">
        <f t="shared" si="11"/>
        <v>0</v>
      </c>
      <c r="Y64" s="225">
        <f t="shared" si="6"/>
        <v>0</v>
      </c>
      <c r="Z64" s="225">
        <f t="shared" si="1"/>
        <v>0</v>
      </c>
      <c r="AA64" s="225">
        <f t="shared" si="2"/>
        <v>0</v>
      </c>
      <c r="AB64" s="225">
        <f t="shared" si="3"/>
        <v>0</v>
      </c>
      <c r="BS64" s="216">
        <f t="shared" si="7"/>
        <v>0</v>
      </c>
      <c r="BT64" s="216">
        <f t="shared" si="8"/>
        <v>0</v>
      </c>
      <c r="BU64" s="216">
        <f t="shared" si="9"/>
        <v>0</v>
      </c>
      <c r="BV64" s="216">
        <f t="shared" si="10"/>
        <v>0</v>
      </c>
    </row>
    <row r="65" spans="1:74" ht="24.95" customHeight="1" x14ac:dyDescent="0.25">
      <c r="A65" s="93">
        <v>1</v>
      </c>
      <c r="B65" s="21" t="s">
        <v>186</v>
      </c>
      <c r="C65" s="21" t="s">
        <v>187</v>
      </c>
      <c r="D65" s="108" t="s">
        <v>188</v>
      </c>
      <c r="E65" s="109" t="s">
        <v>189</v>
      </c>
      <c r="F65" s="60">
        <f t="shared" ref="F65:I78" si="14">ROUND(N65*(1+$N$1),0)</f>
        <v>1896</v>
      </c>
      <c r="G65" s="60">
        <f t="shared" si="14"/>
        <v>1669</v>
      </c>
      <c r="H65" s="60">
        <f t="shared" si="14"/>
        <v>2326</v>
      </c>
      <c r="I65" s="110">
        <f t="shared" si="14"/>
        <v>2047</v>
      </c>
      <c r="J65" s="83"/>
      <c r="L65" s="6">
        <f t="shared" si="11"/>
        <v>11</v>
      </c>
      <c r="N65" s="55">
        <v>1812.86</v>
      </c>
      <c r="O65" s="56">
        <v>1595.32</v>
      </c>
      <c r="P65" s="56">
        <v>2223.94</v>
      </c>
      <c r="Q65" s="56">
        <v>1957.06</v>
      </c>
      <c r="S65" s="5">
        <v>0</v>
      </c>
      <c r="T65" s="5">
        <v>0</v>
      </c>
      <c r="U65" s="5">
        <v>0</v>
      </c>
      <c r="V65" s="5">
        <v>0</v>
      </c>
      <c r="Y65" s="225">
        <f t="shared" si="6"/>
        <v>1580</v>
      </c>
      <c r="Z65" s="225">
        <f t="shared" si="1"/>
        <v>1390.8333333333335</v>
      </c>
      <c r="AA65" s="225">
        <f t="shared" si="2"/>
        <v>1938.3333333333335</v>
      </c>
      <c r="AB65" s="225">
        <f t="shared" si="3"/>
        <v>1705.8333333333335</v>
      </c>
      <c r="BS65" s="216">
        <f t="shared" si="7"/>
        <v>1580</v>
      </c>
      <c r="BT65" s="216">
        <f t="shared" si="8"/>
        <v>1390.8333333333335</v>
      </c>
      <c r="BU65" s="216">
        <f t="shared" si="9"/>
        <v>1938.3333333333335</v>
      </c>
      <c r="BV65" s="216">
        <f t="shared" si="10"/>
        <v>1705.8333333333335</v>
      </c>
    </row>
    <row r="66" spans="1:74" ht="34.5" customHeight="1" x14ac:dyDescent="0.25">
      <c r="A66" s="93">
        <v>2</v>
      </c>
      <c r="B66" s="21" t="s">
        <v>190</v>
      </c>
      <c r="C66" s="21" t="s">
        <v>191</v>
      </c>
      <c r="D66" s="108" t="s">
        <v>192</v>
      </c>
      <c r="E66" s="109" t="s">
        <v>193</v>
      </c>
      <c r="F66" s="60">
        <f t="shared" si="14"/>
        <v>3037</v>
      </c>
      <c r="G66" s="60">
        <f t="shared" si="14"/>
        <v>2672</v>
      </c>
      <c r="H66" s="60">
        <f t="shared" si="14"/>
        <v>3724</v>
      </c>
      <c r="I66" s="110">
        <f t="shared" si="14"/>
        <v>3278</v>
      </c>
      <c r="J66" s="83"/>
      <c r="L66" s="6">
        <f t="shared" si="11"/>
        <v>11</v>
      </c>
      <c r="N66" s="55">
        <v>2902.99</v>
      </c>
      <c r="O66" s="56">
        <v>2554.63</v>
      </c>
      <c r="P66" s="56">
        <v>3560.69</v>
      </c>
      <c r="Q66" s="56">
        <v>3133.4</v>
      </c>
      <c r="S66" s="5">
        <v>0</v>
      </c>
      <c r="T66" s="5">
        <v>0</v>
      </c>
      <c r="U66" s="5">
        <v>0</v>
      </c>
      <c r="V66" s="5">
        <v>0</v>
      </c>
      <c r="Y66" s="225">
        <f t="shared" si="6"/>
        <v>2530.8333333333335</v>
      </c>
      <c r="Z66" s="225">
        <f t="shared" si="1"/>
        <v>2226.666666666667</v>
      </c>
      <c r="AA66" s="225">
        <f t="shared" si="2"/>
        <v>3103.3333333333335</v>
      </c>
      <c r="AB66" s="225">
        <f t="shared" si="3"/>
        <v>2731.666666666667</v>
      </c>
      <c r="BS66" s="216">
        <f t="shared" si="7"/>
        <v>2530.8333333333335</v>
      </c>
      <c r="BT66" s="216">
        <f t="shared" si="8"/>
        <v>2226.666666666667</v>
      </c>
      <c r="BU66" s="216">
        <f t="shared" si="9"/>
        <v>3103.3333333333335</v>
      </c>
      <c r="BV66" s="216">
        <f t="shared" si="10"/>
        <v>2731.666666666667</v>
      </c>
    </row>
    <row r="67" spans="1:74" ht="37.5" customHeight="1" x14ac:dyDescent="0.25">
      <c r="A67" s="98">
        <v>3</v>
      </c>
      <c r="B67" s="111" t="s">
        <v>194</v>
      </c>
      <c r="C67" s="111" t="s">
        <v>195</v>
      </c>
      <c r="D67" s="112" t="s">
        <v>196</v>
      </c>
      <c r="E67" s="111" t="s">
        <v>197</v>
      </c>
      <c r="F67" s="60">
        <f t="shared" si="14"/>
        <v>822</v>
      </c>
      <c r="G67" s="60">
        <f t="shared" si="14"/>
        <v>724</v>
      </c>
      <c r="H67" s="60">
        <f t="shared" si="14"/>
        <v>1008</v>
      </c>
      <c r="I67" s="110">
        <f t="shared" si="14"/>
        <v>887</v>
      </c>
      <c r="J67" s="83"/>
      <c r="L67" s="6">
        <f t="shared" si="11"/>
        <v>11</v>
      </c>
      <c r="N67" s="67">
        <v>786.01</v>
      </c>
      <c r="O67" s="68">
        <v>691.69</v>
      </c>
      <c r="P67" s="68">
        <v>963.84</v>
      </c>
      <c r="Q67" s="68">
        <v>848.18</v>
      </c>
      <c r="S67" s="5">
        <v>0</v>
      </c>
      <c r="T67" s="5">
        <v>0</v>
      </c>
      <c r="U67" s="5">
        <v>0</v>
      </c>
      <c r="V67" s="5">
        <v>0</v>
      </c>
      <c r="Y67" s="228">
        <f t="shared" si="6"/>
        <v>685</v>
      </c>
      <c r="Z67" s="225">
        <f t="shared" si="1"/>
        <v>603.33333333333337</v>
      </c>
      <c r="AA67" s="225">
        <f t="shared" si="2"/>
        <v>840</v>
      </c>
      <c r="AB67" s="225">
        <f t="shared" si="3"/>
        <v>739.16666666666674</v>
      </c>
      <c r="BS67" s="216">
        <f t="shared" si="7"/>
        <v>685</v>
      </c>
      <c r="BT67" s="216">
        <f t="shared" si="8"/>
        <v>603.33333333333337</v>
      </c>
      <c r="BU67" s="216">
        <f t="shared" si="9"/>
        <v>840</v>
      </c>
      <c r="BV67" s="216">
        <f t="shared" si="10"/>
        <v>739.16666666666674</v>
      </c>
    </row>
    <row r="68" spans="1:74" ht="24.95" customHeight="1" x14ac:dyDescent="0.25">
      <c r="A68" s="93">
        <v>4</v>
      </c>
      <c r="B68" s="21" t="s">
        <v>198</v>
      </c>
      <c r="C68" s="111" t="s">
        <v>199</v>
      </c>
      <c r="D68" s="108" t="s">
        <v>200</v>
      </c>
      <c r="E68" s="109" t="s">
        <v>193</v>
      </c>
      <c r="F68" s="60">
        <f t="shared" si="14"/>
        <v>1165</v>
      </c>
      <c r="G68" s="60">
        <f t="shared" si="14"/>
        <v>1025</v>
      </c>
      <c r="H68" s="60">
        <f t="shared" si="14"/>
        <v>1428</v>
      </c>
      <c r="I68" s="110">
        <f t="shared" si="14"/>
        <v>1257</v>
      </c>
      <c r="J68" s="83"/>
      <c r="L68" s="6">
        <f t="shared" si="11"/>
        <v>11</v>
      </c>
      <c r="N68" s="55">
        <v>1113.53</v>
      </c>
      <c r="O68" s="56">
        <v>979.9</v>
      </c>
      <c r="P68" s="56">
        <v>1365.44</v>
      </c>
      <c r="Q68" s="56">
        <v>1201.5999999999999</v>
      </c>
      <c r="S68" s="5">
        <v>0</v>
      </c>
      <c r="T68" s="5">
        <v>0</v>
      </c>
      <c r="U68" s="5">
        <v>0</v>
      </c>
      <c r="V68" s="5">
        <v>0</v>
      </c>
      <c r="Y68" s="225">
        <f t="shared" si="6"/>
        <v>970.83333333333337</v>
      </c>
      <c r="Z68" s="225">
        <f t="shared" si="1"/>
        <v>854.16666666666674</v>
      </c>
      <c r="AA68" s="225">
        <f t="shared" si="2"/>
        <v>1190</v>
      </c>
      <c r="AB68" s="225">
        <f t="shared" si="3"/>
        <v>1047.5</v>
      </c>
      <c r="BS68" s="216">
        <f t="shared" si="7"/>
        <v>970.83333333333337</v>
      </c>
      <c r="BT68" s="216">
        <f t="shared" si="8"/>
        <v>854.16666666666674</v>
      </c>
      <c r="BU68" s="216">
        <f t="shared" si="9"/>
        <v>1190</v>
      </c>
      <c r="BV68" s="216">
        <f t="shared" si="10"/>
        <v>1047.5</v>
      </c>
    </row>
    <row r="69" spans="1:74" ht="33" customHeight="1" x14ac:dyDescent="0.25">
      <c r="A69" s="93">
        <v>5</v>
      </c>
      <c r="B69" s="21" t="s">
        <v>201</v>
      </c>
      <c r="C69" s="21" t="s">
        <v>202</v>
      </c>
      <c r="D69" s="108" t="s">
        <v>203</v>
      </c>
      <c r="E69" s="21" t="s">
        <v>193</v>
      </c>
      <c r="F69" s="60">
        <f t="shared" si="14"/>
        <v>11144</v>
      </c>
      <c r="G69" s="60">
        <f t="shared" si="14"/>
        <v>9807</v>
      </c>
      <c r="H69" s="60">
        <f t="shared" si="14"/>
        <v>13669</v>
      </c>
      <c r="I69" s="110">
        <f t="shared" si="14"/>
        <v>12029</v>
      </c>
      <c r="J69" s="83"/>
      <c r="L69" s="6">
        <f t="shared" si="11"/>
        <v>11</v>
      </c>
      <c r="N69" s="55">
        <v>10653.98</v>
      </c>
      <c r="O69" s="56">
        <v>9375.5</v>
      </c>
      <c r="P69" s="56">
        <v>13067.71</v>
      </c>
      <c r="Q69" s="56">
        <v>11499.59</v>
      </c>
      <c r="S69" s="5">
        <v>0</v>
      </c>
      <c r="T69" s="5">
        <v>0</v>
      </c>
      <c r="U69" s="5">
        <v>0</v>
      </c>
      <c r="V69" s="5">
        <v>0</v>
      </c>
      <c r="Y69" s="225">
        <f t="shared" si="6"/>
        <v>9286.6666666666679</v>
      </c>
      <c r="Z69" s="225">
        <f t="shared" si="1"/>
        <v>8172.5</v>
      </c>
      <c r="AA69" s="225">
        <f t="shared" si="2"/>
        <v>11390.833333333334</v>
      </c>
      <c r="AB69" s="225">
        <f t="shared" si="3"/>
        <v>10024.166666666668</v>
      </c>
      <c r="BS69" s="216">
        <f t="shared" si="7"/>
        <v>9286.6666666666679</v>
      </c>
      <c r="BT69" s="216">
        <f t="shared" si="8"/>
        <v>8172.5</v>
      </c>
      <c r="BU69" s="216">
        <f t="shared" si="9"/>
        <v>11390.833333333334</v>
      </c>
      <c r="BV69" s="216">
        <f t="shared" si="10"/>
        <v>10024.166666666668</v>
      </c>
    </row>
    <row r="70" spans="1:74" ht="24.95" customHeight="1" x14ac:dyDescent="0.25">
      <c r="A70" s="93">
        <v>6</v>
      </c>
      <c r="B70" s="21" t="s">
        <v>204</v>
      </c>
      <c r="C70" s="21" t="s">
        <v>205</v>
      </c>
      <c r="D70" s="108" t="s">
        <v>206</v>
      </c>
      <c r="E70" s="21" t="s">
        <v>193</v>
      </c>
      <c r="F70" s="60">
        <f t="shared" si="14"/>
        <v>1781</v>
      </c>
      <c r="G70" s="60">
        <f t="shared" si="14"/>
        <v>1568</v>
      </c>
      <c r="H70" s="60">
        <f t="shared" si="14"/>
        <v>2184</v>
      </c>
      <c r="I70" s="110">
        <f t="shared" si="14"/>
        <v>1922</v>
      </c>
      <c r="J70" s="83"/>
      <c r="L70" s="6">
        <f t="shared" si="11"/>
        <v>11</v>
      </c>
      <c r="N70" s="67">
        <v>1703.03</v>
      </c>
      <c r="O70" s="68">
        <v>1498.67</v>
      </c>
      <c r="P70" s="68">
        <v>2088.34</v>
      </c>
      <c r="Q70" s="68">
        <v>1837.73</v>
      </c>
      <c r="S70" s="5">
        <v>0</v>
      </c>
      <c r="T70" s="5">
        <v>0</v>
      </c>
      <c r="U70" s="5">
        <v>0</v>
      </c>
      <c r="V70" s="5">
        <v>0</v>
      </c>
      <c r="Y70" s="225">
        <f>F70/1.2</f>
        <v>1484.1666666666667</v>
      </c>
      <c r="Z70" s="225">
        <f t="shared" si="1"/>
        <v>1306.6666666666667</v>
      </c>
      <c r="AA70" s="225">
        <f t="shared" si="2"/>
        <v>1820</v>
      </c>
      <c r="AB70" s="225">
        <f t="shared" si="3"/>
        <v>1601.6666666666667</v>
      </c>
      <c r="BS70" s="216">
        <f t="shared" si="7"/>
        <v>1484.1666666666667</v>
      </c>
      <c r="BT70" s="216">
        <f t="shared" si="8"/>
        <v>1306.6666666666667</v>
      </c>
      <c r="BU70" s="216">
        <f t="shared" si="9"/>
        <v>1820</v>
      </c>
      <c r="BV70" s="216">
        <f t="shared" si="10"/>
        <v>1601.6666666666667</v>
      </c>
    </row>
    <row r="71" spans="1:74" ht="20.25" customHeight="1" x14ac:dyDescent="0.25">
      <c r="A71" s="93">
        <v>7</v>
      </c>
      <c r="B71" s="21" t="s">
        <v>207</v>
      </c>
      <c r="C71" s="21" t="s">
        <v>208</v>
      </c>
      <c r="D71" s="112" t="s">
        <v>209</v>
      </c>
      <c r="E71" s="21" t="s">
        <v>193</v>
      </c>
      <c r="F71" s="60">
        <f t="shared" si="14"/>
        <v>4759</v>
      </c>
      <c r="G71" s="60">
        <f t="shared" si="14"/>
        <v>4188</v>
      </c>
      <c r="H71" s="60">
        <f t="shared" si="14"/>
        <v>5837</v>
      </c>
      <c r="I71" s="110">
        <f t="shared" si="14"/>
        <v>5137</v>
      </c>
      <c r="J71" s="83"/>
      <c r="L71" s="6">
        <f t="shared" si="11"/>
        <v>11</v>
      </c>
      <c r="N71" s="55">
        <v>4550.0600000000004</v>
      </c>
      <c r="O71" s="56">
        <v>4004.05</v>
      </c>
      <c r="P71" s="56">
        <v>5580.47</v>
      </c>
      <c r="Q71" s="56">
        <v>4910.8100000000004</v>
      </c>
      <c r="S71" s="5">
        <v>0</v>
      </c>
      <c r="T71" s="5">
        <v>0</v>
      </c>
      <c r="U71" s="5">
        <v>0</v>
      </c>
      <c r="V71" s="5">
        <v>0</v>
      </c>
      <c r="Y71" s="225">
        <f t="shared" si="6"/>
        <v>3965.8333333333335</v>
      </c>
      <c r="Z71" s="225">
        <f t="shared" si="1"/>
        <v>3490</v>
      </c>
      <c r="AA71" s="225">
        <f t="shared" si="2"/>
        <v>4864.166666666667</v>
      </c>
      <c r="AB71" s="225">
        <f t="shared" si="3"/>
        <v>4280.8333333333339</v>
      </c>
      <c r="BS71" s="216">
        <f t="shared" si="7"/>
        <v>3965.8333333333335</v>
      </c>
      <c r="BT71" s="216">
        <f t="shared" si="8"/>
        <v>3490</v>
      </c>
      <c r="BU71" s="216">
        <f t="shared" si="9"/>
        <v>4864.166666666667</v>
      </c>
      <c r="BV71" s="216">
        <f t="shared" si="10"/>
        <v>4280.8333333333339</v>
      </c>
    </row>
    <row r="72" spans="1:74" ht="24.75" customHeight="1" x14ac:dyDescent="0.25">
      <c r="A72" s="93">
        <v>8</v>
      </c>
      <c r="B72" s="21" t="s">
        <v>210</v>
      </c>
      <c r="C72" s="21" t="s">
        <v>211</v>
      </c>
      <c r="D72" s="108" t="s">
        <v>212</v>
      </c>
      <c r="E72" s="21" t="s">
        <v>193</v>
      </c>
      <c r="F72" s="60">
        <f t="shared" si="14"/>
        <v>4407</v>
      </c>
      <c r="G72" s="60">
        <f t="shared" si="14"/>
        <v>3878</v>
      </c>
      <c r="H72" s="60">
        <f t="shared" si="14"/>
        <v>5405</v>
      </c>
      <c r="I72" s="110">
        <f t="shared" si="14"/>
        <v>4756</v>
      </c>
      <c r="J72" s="83"/>
      <c r="L72" s="6">
        <f t="shared" si="11"/>
        <v>11</v>
      </c>
      <c r="N72" s="67">
        <v>4213.0200000000004</v>
      </c>
      <c r="O72" s="68">
        <v>3707.46</v>
      </c>
      <c r="P72" s="68">
        <v>5167.09</v>
      </c>
      <c r="Q72" s="68">
        <v>4547.04</v>
      </c>
      <c r="S72" s="5">
        <v>0</v>
      </c>
      <c r="T72" s="5">
        <v>0</v>
      </c>
      <c r="U72" s="5">
        <v>0</v>
      </c>
      <c r="V72" s="5">
        <v>0</v>
      </c>
      <c r="Y72" s="225">
        <f t="shared" si="6"/>
        <v>3672.5</v>
      </c>
      <c r="Z72" s="225">
        <f t="shared" si="1"/>
        <v>3231.666666666667</v>
      </c>
      <c r="AA72" s="225">
        <f t="shared" si="2"/>
        <v>4504.166666666667</v>
      </c>
      <c r="AB72" s="225">
        <f t="shared" si="3"/>
        <v>3963.3333333333335</v>
      </c>
      <c r="BS72" s="216">
        <f t="shared" si="7"/>
        <v>3672.5</v>
      </c>
      <c r="BT72" s="216">
        <f t="shared" si="8"/>
        <v>3231.666666666667</v>
      </c>
      <c r="BU72" s="216">
        <f t="shared" si="9"/>
        <v>4504.166666666667</v>
      </c>
      <c r="BV72" s="216">
        <f t="shared" si="10"/>
        <v>3963.3333333333335</v>
      </c>
    </row>
    <row r="73" spans="1:74" ht="24.75" customHeight="1" x14ac:dyDescent="0.25">
      <c r="A73" s="93">
        <v>9</v>
      </c>
      <c r="B73" s="21" t="s">
        <v>213</v>
      </c>
      <c r="C73" s="21" t="s">
        <v>214</v>
      </c>
      <c r="D73" s="108" t="s">
        <v>215</v>
      </c>
      <c r="E73" s="21" t="s">
        <v>193</v>
      </c>
      <c r="F73" s="60">
        <f t="shared" si="14"/>
        <v>8153</v>
      </c>
      <c r="G73" s="60">
        <f t="shared" si="14"/>
        <v>7174</v>
      </c>
      <c r="H73" s="60">
        <f t="shared" si="14"/>
        <v>9999</v>
      </c>
      <c r="I73" s="110">
        <f t="shared" si="14"/>
        <v>8799</v>
      </c>
      <c r="J73" s="83"/>
      <c r="L73" s="6">
        <f t="shared" si="11"/>
        <v>11</v>
      </c>
      <c r="N73" s="67">
        <v>7794.08</v>
      </c>
      <c r="O73" s="68">
        <v>6858.79</v>
      </c>
      <c r="P73" s="68">
        <v>9559.1299999999992</v>
      </c>
      <c r="Q73" s="68">
        <v>8412.02</v>
      </c>
      <c r="S73" s="5">
        <v>0</v>
      </c>
      <c r="T73" s="5">
        <v>0</v>
      </c>
      <c r="U73" s="5">
        <v>0</v>
      </c>
      <c r="V73" s="5">
        <v>0</v>
      </c>
      <c r="Y73" s="225">
        <f t="shared" si="6"/>
        <v>6794.166666666667</v>
      </c>
      <c r="Z73" s="225">
        <f t="shared" si="1"/>
        <v>5978.3333333333339</v>
      </c>
      <c r="AA73" s="225">
        <f t="shared" si="2"/>
        <v>8332.5</v>
      </c>
      <c r="AB73" s="225">
        <f t="shared" si="3"/>
        <v>7332.5</v>
      </c>
      <c r="BS73" s="216">
        <f t="shared" si="7"/>
        <v>6794.166666666667</v>
      </c>
      <c r="BT73" s="216">
        <f t="shared" si="8"/>
        <v>5978.3333333333339</v>
      </c>
      <c r="BU73" s="216">
        <f t="shared" si="9"/>
        <v>8332.5</v>
      </c>
      <c r="BV73" s="216">
        <f t="shared" si="10"/>
        <v>7332.5</v>
      </c>
    </row>
    <row r="74" spans="1:74" ht="30.75" customHeight="1" x14ac:dyDescent="0.25">
      <c r="A74" s="93">
        <v>10</v>
      </c>
      <c r="B74" s="21" t="s">
        <v>216</v>
      </c>
      <c r="C74" s="21" t="s">
        <v>217</v>
      </c>
      <c r="D74" s="108" t="s">
        <v>218</v>
      </c>
      <c r="E74" s="21" t="s">
        <v>193</v>
      </c>
      <c r="F74" s="60">
        <f t="shared" si="14"/>
        <v>6654</v>
      </c>
      <c r="G74" s="60">
        <f t="shared" si="14"/>
        <v>5856</v>
      </c>
      <c r="H74" s="60">
        <f t="shared" si="14"/>
        <v>8161</v>
      </c>
      <c r="I74" s="110">
        <f t="shared" si="14"/>
        <v>7182</v>
      </c>
      <c r="J74" s="83"/>
      <c r="L74" s="6">
        <f t="shared" si="11"/>
        <v>12</v>
      </c>
      <c r="N74" s="67">
        <v>6361.66</v>
      </c>
      <c r="O74" s="68">
        <v>5598.26</v>
      </c>
      <c r="P74" s="68">
        <v>7802.32</v>
      </c>
      <c r="Q74" s="68">
        <v>6866.04</v>
      </c>
      <c r="S74" s="5">
        <v>0</v>
      </c>
      <c r="T74" s="5">
        <v>0</v>
      </c>
      <c r="U74" s="5">
        <v>0</v>
      </c>
      <c r="V74" s="5">
        <v>0</v>
      </c>
      <c r="Y74" s="225">
        <f t="shared" si="6"/>
        <v>5545</v>
      </c>
      <c r="Z74" s="225">
        <f t="shared" si="1"/>
        <v>4880</v>
      </c>
      <c r="AA74" s="225">
        <f t="shared" si="2"/>
        <v>6800.8333333333339</v>
      </c>
      <c r="AB74" s="225">
        <f t="shared" si="3"/>
        <v>5985</v>
      </c>
      <c r="BS74" s="216">
        <f t="shared" si="7"/>
        <v>5545</v>
      </c>
      <c r="BT74" s="216">
        <f t="shared" si="8"/>
        <v>4880</v>
      </c>
      <c r="BU74" s="216">
        <f t="shared" si="9"/>
        <v>6800.8333333333339</v>
      </c>
      <c r="BV74" s="216">
        <f t="shared" si="10"/>
        <v>5985</v>
      </c>
    </row>
    <row r="75" spans="1:74" ht="34.5" customHeight="1" x14ac:dyDescent="0.25">
      <c r="A75" s="93">
        <v>11</v>
      </c>
      <c r="B75" s="21" t="s">
        <v>219</v>
      </c>
      <c r="C75" s="21" t="s">
        <v>220</v>
      </c>
      <c r="D75" s="108" t="s">
        <v>221</v>
      </c>
      <c r="E75" s="21" t="s">
        <v>193</v>
      </c>
      <c r="F75" s="60">
        <f t="shared" si="14"/>
        <v>445</v>
      </c>
      <c r="G75" s="60">
        <f t="shared" si="14"/>
        <v>392</v>
      </c>
      <c r="H75" s="60">
        <f t="shared" si="14"/>
        <v>546</v>
      </c>
      <c r="I75" s="110">
        <f t="shared" si="14"/>
        <v>481</v>
      </c>
      <c r="J75" s="83"/>
      <c r="L75" s="6">
        <f t="shared" si="11"/>
        <v>12</v>
      </c>
      <c r="N75" s="67">
        <v>425.76</v>
      </c>
      <c r="O75" s="68">
        <v>374.66</v>
      </c>
      <c r="P75" s="68">
        <v>522.08000000000004</v>
      </c>
      <c r="Q75" s="68">
        <v>459.43</v>
      </c>
      <c r="S75" s="5">
        <v>0</v>
      </c>
      <c r="T75" s="5">
        <v>0</v>
      </c>
      <c r="U75" s="5">
        <v>0</v>
      </c>
      <c r="V75" s="5">
        <v>0</v>
      </c>
      <c r="Y75" s="225">
        <f t="shared" si="6"/>
        <v>370.83333333333337</v>
      </c>
      <c r="Z75" s="225">
        <f t="shared" si="1"/>
        <v>326.66666666666669</v>
      </c>
      <c r="AA75" s="225">
        <f t="shared" si="2"/>
        <v>455</v>
      </c>
      <c r="AB75" s="225">
        <f t="shared" si="3"/>
        <v>400.83333333333337</v>
      </c>
      <c r="BS75" s="216">
        <f t="shared" si="7"/>
        <v>370.83333333333337</v>
      </c>
      <c r="BT75" s="216">
        <f t="shared" si="8"/>
        <v>326.66666666666669</v>
      </c>
      <c r="BU75" s="216">
        <f t="shared" si="9"/>
        <v>455</v>
      </c>
      <c r="BV75" s="216">
        <f t="shared" si="10"/>
        <v>400.83333333333337</v>
      </c>
    </row>
    <row r="76" spans="1:74" ht="24.95" customHeight="1" x14ac:dyDescent="0.25">
      <c r="A76" s="93">
        <v>12</v>
      </c>
      <c r="B76" s="21" t="s">
        <v>222</v>
      </c>
      <c r="C76" s="21" t="s">
        <v>223</v>
      </c>
      <c r="D76" s="108" t="s">
        <v>224</v>
      </c>
      <c r="E76" s="21" t="s">
        <v>197</v>
      </c>
      <c r="F76" s="60">
        <f t="shared" si="14"/>
        <v>867</v>
      </c>
      <c r="G76" s="60">
        <f t="shared" si="14"/>
        <v>763</v>
      </c>
      <c r="H76" s="60">
        <f t="shared" si="14"/>
        <v>1063</v>
      </c>
      <c r="I76" s="110">
        <f t="shared" si="14"/>
        <v>935</v>
      </c>
      <c r="J76" s="83"/>
      <c r="L76" s="6">
        <f t="shared" si="11"/>
        <v>12</v>
      </c>
      <c r="N76" s="55">
        <v>828.46</v>
      </c>
      <c r="O76" s="56">
        <v>729.04</v>
      </c>
      <c r="P76" s="56">
        <v>1016.03</v>
      </c>
      <c r="Q76" s="56">
        <v>894.11</v>
      </c>
      <c r="S76" s="5">
        <v>0</v>
      </c>
      <c r="T76" s="5">
        <v>0</v>
      </c>
      <c r="U76" s="5">
        <v>0</v>
      </c>
      <c r="V76" s="5">
        <v>0</v>
      </c>
      <c r="Y76" s="225">
        <f t="shared" si="6"/>
        <v>722.5</v>
      </c>
      <c r="Z76" s="225">
        <f t="shared" ref="Z76:Z139" si="15">G76/1.2</f>
        <v>635.83333333333337</v>
      </c>
      <c r="AA76" s="225">
        <f t="shared" ref="AA76:AA139" si="16">H76/1.2</f>
        <v>885.83333333333337</v>
      </c>
      <c r="AB76" s="225">
        <f t="shared" ref="AB76:AB139" si="17">I76/1.2</f>
        <v>779.16666666666674</v>
      </c>
      <c r="BS76" s="216">
        <f t="shared" si="7"/>
        <v>722.5</v>
      </c>
      <c r="BT76" s="216">
        <f t="shared" si="8"/>
        <v>635.83333333333337</v>
      </c>
      <c r="BU76" s="216">
        <f t="shared" si="9"/>
        <v>885.83333333333337</v>
      </c>
      <c r="BV76" s="216">
        <f t="shared" si="10"/>
        <v>779.16666666666674</v>
      </c>
    </row>
    <row r="77" spans="1:74" ht="21" customHeight="1" x14ac:dyDescent="0.25">
      <c r="A77" s="93">
        <v>13</v>
      </c>
      <c r="B77" s="21" t="s">
        <v>225</v>
      </c>
      <c r="C77" s="21" t="s">
        <v>226</v>
      </c>
      <c r="D77" s="108" t="s">
        <v>227</v>
      </c>
      <c r="E77" s="21" t="s">
        <v>193</v>
      </c>
      <c r="F77" s="60">
        <f t="shared" si="14"/>
        <v>6969</v>
      </c>
      <c r="G77" s="60">
        <f t="shared" si="14"/>
        <v>6133</v>
      </c>
      <c r="H77" s="60">
        <f t="shared" si="14"/>
        <v>8548</v>
      </c>
      <c r="I77" s="110">
        <f t="shared" si="14"/>
        <v>7522</v>
      </c>
      <c r="J77" s="83"/>
      <c r="N77" s="67">
        <v>6662.36</v>
      </c>
      <c r="O77" s="68">
        <v>5862.89</v>
      </c>
      <c r="P77" s="68">
        <v>8171.77</v>
      </c>
      <c r="Q77" s="68">
        <v>7191.16</v>
      </c>
      <c r="S77" s="5">
        <v>0</v>
      </c>
      <c r="T77" s="5">
        <v>0</v>
      </c>
      <c r="U77" s="5">
        <v>0</v>
      </c>
      <c r="V77" s="5">
        <v>0</v>
      </c>
      <c r="Y77" s="225">
        <f t="shared" ref="Y77:Y140" si="18">F77/1.2</f>
        <v>5807.5</v>
      </c>
      <c r="Z77" s="225">
        <f t="shared" si="15"/>
        <v>5110.8333333333339</v>
      </c>
      <c r="AA77" s="225">
        <f t="shared" si="16"/>
        <v>7123.3333333333339</v>
      </c>
      <c r="AB77" s="225">
        <f t="shared" si="17"/>
        <v>6268.3333333333339</v>
      </c>
      <c r="BS77" s="216">
        <f t="shared" ref="BS77:BS140" si="19">F77/1.2</f>
        <v>5807.5</v>
      </c>
      <c r="BT77" s="216">
        <f t="shared" ref="BT77:BT140" si="20">G77/1.2</f>
        <v>5110.8333333333339</v>
      </c>
      <c r="BU77" s="216">
        <f t="shared" ref="BU77:BU140" si="21">H77/1.2</f>
        <v>7123.3333333333339</v>
      </c>
      <c r="BV77" s="216">
        <f t="shared" ref="BV77:BV140" si="22">I77/1.2</f>
        <v>6268.3333333333339</v>
      </c>
    </row>
    <row r="78" spans="1:74" ht="24.95" customHeight="1" thickBot="1" x14ac:dyDescent="0.3">
      <c r="A78" s="113">
        <v>14</v>
      </c>
      <c r="B78" s="25" t="s">
        <v>228</v>
      </c>
      <c r="C78" s="25" t="s">
        <v>229</v>
      </c>
      <c r="D78" s="114" t="s">
        <v>230</v>
      </c>
      <c r="E78" s="25" t="s">
        <v>231</v>
      </c>
      <c r="F78" s="78">
        <f t="shared" si="14"/>
        <v>989</v>
      </c>
      <c r="G78" s="78">
        <f t="shared" si="14"/>
        <v>871</v>
      </c>
      <c r="H78" s="78">
        <f t="shared" si="14"/>
        <v>1214</v>
      </c>
      <c r="I78" s="107">
        <f t="shared" si="14"/>
        <v>1068</v>
      </c>
      <c r="J78" s="83"/>
      <c r="L78" s="6">
        <f t="shared" ref="L78:L141" si="23">LEN(C78)</f>
        <v>12</v>
      </c>
      <c r="N78" s="55">
        <v>945.84</v>
      </c>
      <c r="O78" s="56">
        <v>832.34</v>
      </c>
      <c r="P78" s="56">
        <v>1160.32</v>
      </c>
      <c r="Q78" s="56">
        <v>1021.08</v>
      </c>
      <c r="S78" s="5">
        <v>0</v>
      </c>
      <c r="T78" s="5">
        <v>0</v>
      </c>
      <c r="U78" s="5">
        <v>0</v>
      </c>
      <c r="V78" s="5">
        <v>0</v>
      </c>
      <c r="Y78" s="225">
        <f t="shared" si="18"/>
        <v>824.16666666666674</v>
      </c>
      <c r="Z78" s="225">
        <f t="shared" si="15"/>
        <v>725.83333333333337</v>
      </c>
      <c r="AA78" s="225">
        <f t="shared" si="16"/>
        <v>1011.6666666666667</v>
      </c>
      <c r="AB78" s="225">
        <f t="shared" si="17"/>
        <v>890</v>
      </c>
      <c r="BS78" s="216">
        <f t="shared" si="19"/>
        <v>824.16666666666674</v>
      </c>
      <c r="BT78" s="216">
        <f t="shared" si="20"/>
        <v>725.83333333333337</v>
      </c>
      <c r="BU78" s="216">
        <f t="shared" si="21"/>
        <v>1011.6666666666667</v>
      </c>
      <c r="BV78" s="216">
        <f t="shared" si="22"/>
        <v>890</v>
      </c>
    </row>
    <row r="79" spans="1:74" ht="18.75" customHeight="1" x14ac:dyDescent="0.25">
      <c r="A79" s="270" t="s">
        <v>232</v>
      </c>
      <c r="B79" s="271"/>
      <c r="C79" s="271"/>
      <c r="D79" s="271"/>
      <c r="E79" s="271"/>
      <c r="F79" s="271"/>
      <c r="G79" s="271"/>
      <c r="H79" s="271"/>
      <c r="I79" s="272"/>
      <c r="J79" s="83"/>
      <c r="N79" s="115"/>
      <c r="O79" s="116"/>
      <c r="P79" s="116"/>
      <c r="Q79" s="116"/>
      <c r="Y79" s="225">
        <f t="shared" si="18"/>
        <v>0</v>
      </c>
      <c r="Z79" s="225">
        <f t="shared" si="15"/>
        <v>0</v>
      </c>
      <c r="AA79" s="225">
        <f t="shared" si="16"/>
        <v>0</v>
      </c>
      <c r="AB79" s="225">
        <f t="shared" si="17"/>
        <v>0</v>
      </c>
      <c r="BS79" s="216">
        <f t="shared" si="19"/>
        <v>0</v>
      </c>
      <c r="BT79" s="216">
        <f t="shared" si="20"/>
        <v>0</v>
      </c>
      <c r="BU79" s="216">
        <f t="shared" si="21"/>
        <v>0</v>
      </c>
      <c r="BV79" s="216">
        <f t="shared" si="22"/>
        <v>0</v>
      </c>
    </row>
    <row r="80" spans="1:74" ht="13.5" customHeight="1" x14ac:dyDescent="0.25">
      <c r="A80" s="93">
        <v>1</v>
      </c>
      <c r="B80" s="73" t="s">
        <v>233</v>
      </c>
      <c r="C80" s="73" t="s">
        <v>234</v>
      </c>
      <c r="D80" s="69" t="s">
        <v>235</v>
      </c>
      <c r="E80" s="21" t="s">
        <v>236</v>
      </c>
      <c r="F80" s="60">
        <f t="shared" ref="F80:I87" si="24">ROUND(N80*(1+$N$1),0)</f>
        <v>15993</v>
      </c>
      <c r="G80" s="60">
        <f t="shared" si="24"/>
        <v>14074</v>
      </c>
      <c r="H80" s="60">
        <f t="shared" si="24"/>
        <v>19609</v>
      </c>
      <c r="I80" s="110">
        <f t="shared" si="24"/>
        <v>17256</v>
      </c>
      <c r="J80" s="83"/>
      <c r="L80" s="6">
        <f t="shared" si="23"/>
        <v>16</v>
      </c>
      <c r="N80" s="55">
        <v>15289.91</v>
      </c>
      <c r="O80" s="56">
        <v>13455.12</v>
      </c>
      <c r="P80" s="56">
        <v>18747</v>
      </c>
      <c r="Q80" s="56">
        <v>16497.36</v>
      </c>
      <c r="S80" s="5">
        <v>0</v>
      </c>
      <c r="T80" s="5">
        <v>0</v>
      </c>
      <c r="U80" s="5">
        <v>0</v>
      </c>
      <c r="V80" s="5">
        <v>0</v>
      </c>
      <c r="Y80" s="225">
        <f t="shared" si="18"/>
        <v>13327.5</v>
      </c>
      <c r="Z80" s="225">
        <f t="shared" si="15"/>
        <v>11728.333333333334</v>
      </c>
      <c r="AA80" s="225">
        <f t="shared" si="16"/>
        <v>16340.833333333334</v>
      </c>
      <c r="AB80" s="225">
        <f t="shared" si="17"/>
        <v>14380</v>
      </c>
      <c r="BS80" s="216">
        <f t="shared" si="19"/>
        <v>13327.5</v>
      </c>
      <c r="BT80" s="216">
        <f t="shared" si="20"/>
        <v>11728.333333333334</v>
      </c>
      <c r="BU80" s="216">
        <f t="shared" si="21"/>
        <v>16340.833333333334</v>
      </c>
      <c r="BV80" s="216">
        <f t="shared" si="22"/>
        <v>14380</v>
      </c>
    </row>
    <row r="81" spans="1:74" ht="15.75" customHeight="1" x14ac:dyDescent="0.25">
      <c r="A81" s="93">
        <v>2</v>
      </c>
      <c r="B81" s="73" t="s">
        <v>237</v>
      </c>
      <c r="C81" s="73" t="s">
        <v>238</v>
      </c>
      <c r="D81" s="69" t="s">
        <v>239</v>
      </c>
      <c r="E81" s="73" t="s">
        <v>236</v>
      </c>
      <c r="F81" s="60">
        <f t="shared" si="24"/>
        <v>4116</v>
      </c>
      <c r="G81" s="60">
        <f t="shared" si="24"/>
        <v>3622</v>
      </c>
      <c r="H81" s="60">
        <f t="shared" si="24"/>
        <v>5047</v>
      </c>
      <c r="I81" s="110">
        <f t="shared" si="24"/>
        <v>4441</v>
      </c>
      <c r="J81" s="83"/>
      <c r="L81" s="6">
        <f t="shared" si="23"/>
        <v>16</v>
      </c>
      <c r="N81" s="67">
        <v>3935.27</v>
      </c>
      <c r="O81" s="68">
        <v>3463.04</v>
      </c>
      <c r="P81" s="68">
        <v>4825.04</v>
      </c>
      <c r="Q81" s="68">
        <v>4246.04</v>
      </c>
      <c r="S81" s="5">
        <v>0</v>
      </c>
      <c r="T81" s="5">
        <v>0</v>
      </c>
      <c r="U81" s="5">
        <v>0</v>
      </c>
      <c r="V81" s="5">
        <v>0</v>
      </c>
      <c r="Y81" s="225">
        <f t="shared" si="18"/>
        <v>3430</v>
      </c>
      <c r="Z81" s="225">
        <f t="shared" si="15"/>
        <v>3018.3333333333335</v>
      </c>
      <c r="AA81" s="225">
        <f t="shared" si="16"/>
        <v>4205.8333333333339</v>
      </c>
      <c r="AB81" s="225">
        <f t="shared" si="17"/>
        <v>3700.8333333333335</v>
      </c>
      <c r="BS81" s="216">
        <f t="shared" si="19"/>
        <v>3430</v>
      </c>
      <c r="BT81" s="216">
        <f t="shared" si="20"/>
        <v>3018.3333333333335</v>
      </c>
      <c r="BU81" s="216">
        <f t="shared" si="21"/>
        <v>4205.8333333333339</v>
      </c>
      <c r="BV81" s="216">
        <f t="shared" si="22"/>
        <v>3700.8333333333335</v>
      </c>
    </row>
    <row r="82" spans="1:74" ht="15.75" customHeight="1" x14ac:dyDescent="0.25">
      <c r="A82" s="93">
        <v>3</v>
      </c>
      <c r="B82" s="73" t="s">
        <v>240</v>
      </c>
      <c r="C82" s="73" t="s">
        <v>241</v>
      </c>
      <c r="D82" s="69" t="s">
        <v>242</v>
      </c>
      <c r="E82" s="73" t="s">
        <v>243</v>
      </c>
      <c r="F82" s="60">
        <f t="shared" si="24"/>
        <v>290</v>
      </c>
      <c r="G82" s="60">
        <f t="shared" si="24"/>
        <v>255</v>
      </c>
      <c r="H82" s="60">
        <f t="shared" si="24"/>
        <v>355</v>
      </c>
      <c r="I82" s="110">
        <f t="shared" si="24"/>
        <v>313</v>
      </c>
      <c r="J82" s="83"/>
      <c r="L82" s="6">
        <f t="shared" si="23"/>
        <v>16</v>
      </c>
      <c r="N82" s="67">
        <v>277.07</v>
      </c>
      <c r="O82" s="68">
        <v>243.82</v>
      </c>
      <c r="P82" s="68">
        <v>339.76</v>
      </c>
      <c r="Q82" s="68">
        <v>298.98</v>
      </c>
      <c r="S82" s="5">
        <v>0</v>
      </c>
      <c r="T82" s="5">
        <v>0</v>
      </c>
      <c r="U82" s="5">
        <v>0</v>
      </c>
      <c r="V82" s="5">
        <v>0</v>
      </c>
      <c r="Y82" s="225">
        <f t="shared" si="18"/>
        <v>241.66666666666669</v>
      </c>
      <c r="Z82" s="225">
        <f t="shared" si="15"/>
        <v>212.5</v>
      </c>
      <c r="AA82" s="225">
        <f t="shared" si="16"/>
        <v>295.83333333333337</v>
      </c>
      <c r="AB82" s="225">
        <f t="shared" si="17"/>
        <v>260.83333333333337</v>
      </c>
      <c r="BS82" s="216">
        <f t="shared" si="19"/>
        <v>241.66666666666669</v>
      </c>
      <c r="BT82" s="216">
        <f t="shared" si="20"/>
        <v>212.5</v>
      </c>
      <c r="BU82" s="216">
        <f t="shared" si="21"/>
        <v>295.83333333333337</v>
      </c>
      <c r="BV82" s="216">
        <f t="shared" si="22"/>
        <v>260.83333333333337</v>
      </c>
    </row>
    <row r="83" spans="1:74" ht="36.75" customHeight="1" x14ac:dyDescent="0.25">
      <c r="A83" s="93">
        <v>4</v>
      </c>
      <c r="B83" s="73" t="s">
        <v>244</v>
      </c>
      <c r="C83" s="73" t="s">
        <v>245</v>
      </c>
      <c r="D83" s="69" t="s">
        <v>246</v>
      </c>
      <c r="E83" s="73" t="s">
        <v>193</v>
      </c>
      <c r="F83" s="60">
        <f t="shared" si="24"/>
        <v>3582</v>
      </c>
      <c r="G83" s="60">
        <f t="shared" si="24"/>
        <v>3152</v>
      </c>
      <c r="H83" s="60">
        <f t="shared" si="24"/>
        <v>4393</v>
      </c>
      <c r="I83" s="110">
        <f t="shared" si="24"/>
        <v>3866</v>
      </c>
      <c r="J83" s="117"/>
      <c r="L83" s="6">
        <f t="shared" si="23"/>
        <v>16</v>
      </c>
      <c r="N83" s="67">
        <v>3424.28</v>
      </c>
      <c r="O83" s="68">
        <v>3013.37</v>
      </c>
      <c r="P83" s="68">
        <v>4199.57</v>
      </c>
      <c r="Q83" s="68">
        <v>3695.63</v>
      </c>
      <c r="S83" s="5">
        <v>0</v>
      </c>
      <c r="T83" s="5">
        <v>0</v>
      </c>
      <c r="U83" s="5">
        <v>0</v>
      </c>
      <c r="V83" s="5">
        <v>0</v>
      </c>
      <c r="Y83" s="225">
        <f t="shared" si="18"/>
        <v>2985</v>
      </c>
      <c r="Z83" s="225">
        <f t="shared" si="15"/>
        <v>2626.666666666667</v>
      </c>
      <c r="AA83" s="225">
        <f t="shared" si="16"/>
        <v>3660.8333333333335</v>
      </c>
      <c r="AB83" s="225">
        <f t="shared" si="17"/>
        <v>3221.666666666667</v>
      </c>
      <c r="BS83" s="216">
        <f t="shared" si="19"/>
        <v>2985</v>
      </c>
      <c r="BT83" s="216">
        <f t="shared" si="20"/>
        <v>2626.666666666667</v>
      </c>
      <c r="BU83" s="216">
        <f t="shared" si="21"/>
        <v>3660.8333333333335</v>
      </c>
      <c r="BV83" s="216">
        <f t="shared" si="22"/>
        <v>3221.666666666667</v>
      </c>
    </row>
    <row r="84" spans="1:74" ht="31.5" customHeight="1" x14ac:dyDescent="0.25">
      <c r="A84" s="93">
        <v>5</v>
      </c>
      <c r="B84" s="73" t="s">
        <v>247</v>
      </c>
      <c r="C84" s="73" t="s">
        <v>248</v>
      </c>
      <c r="D84" s="69" t="s">
        <v>249</v>
      </c>
      <c r="E84" s="73" t="s">
        <v>236</v>
      </c>
      <c r="F84" s="60">
        <f t="shared" si="24"/>
        <v>7446</v>
      </c>
      <c r="G84" s="60">
        <f t="shared" si="24"/>
        <v>6553</v>
      </c>
      <c r="H84" s="60">
        <f t="shared" si="24"/>
        <v>9130</v>
      </c>
      <c r="I84" s="110">
        <f t="shared" si="24"/>
        <v>8034</v>
      </c>
      <c r="J84" s="117"/>
      <c r="L84" s="6">
        <f t="shared" si="23"/>
        <v>16</v>
      </c>
      <c r="N84" s="67">
        <v>7118.58</v>
      </c>
      <c r="O84" s="68">
        <v>6264.35</v>
      </c>
      <c r="P84" s="68">
        <v>8728.1</v>
      </c>
      <c r="Q84" s="68">
        <v>7680.73</v>
      </c>
      <c r="S84" s="5">
        <v>0</v>
      </c>
      <c r="T84" s="5">
        <v>0</v>
      </c>
      <c r="U84" s="5">
        <v>0</v>
      </c>
      <c r="V84" s="5">
        <v>0</v>
      </c>
      <c r="Y84" s="225">
        <f t="shared" si="18"/>
        <v>6205</v>
      </c>
      <c r="Z84" s="225">
        <f t="shared" si="15"/>
        <v>5460.8333333333339</v>
      </c>
      <c r="AA84" s="225">
        <f t="shared" si="16"/>
        <v>7608.3333333333339</v>
      </c>
      <c r="AB84" s="225">
        <f t="shared" si="17"/>
        <v>6695</v>
      </c>
      <c r="BS84" s="216">
        <f t="shared" si="19"/>
        <v>6205</v>
      </c>
      <c r="BT84" s="216">
        <f t="shared" si="20"/>
        <v>5460.8333333333339</v>
      </c>
      <c r="BU84" s="216">
        <f t="shared" si="21"/>
        <v>7608.3333333333339</v>
      </c>
      <c r="BV84" s="216">
        <f t="shared" si="22"/>
        <v>6695</v>
      </c>
    </row>
    <row r="85" spans="1:74" ht="59.25" customHeight="1" x14ac:dyDescent="0.25">
      <c r="A85" s="93">
        <v>6</v>
      </c>
      <c r="B85" s="21" t="s">
        <v>250</v>
      </c>
      <c r="C85" s="21" t="s">
        <v>251</v>
      </c>
      <c r="D85" s="108" t="s">
        <v>252</v>
      </c>
      <c r="E85" s="21" t="s">
        <v>253</v>
      </c>
      <c r="F85" s="60">
        <f t="shared" si="24"/>
        <v>347</v>
      </c>
      <c r="G85" s="60">
        <f t="shared" si="24"/>
        <v>305</v>
      </c>
      <c r="H85" s="60">
        <f t="shared" si="24"/>
        <v>425</v>
      </c>
      <c r="I85" s="110">
        <f t="shared" si="24"/>
        <v>374</v>
      </c>
      <c r="J85" s="117"/>
      <c r="L85" s="6">
        <f t="shared" si="23"/>
        <v>16</v>
      </c>
      <c r="N85" s="67">
        <v>331.38</v>
      </c>
      <c r="O85" s="68">
        <v>291.61</v>
      </c>
      <c r="P85" s="68">
        <v>406.42</v>
      </c>
      <c r="Q85" s="68">
        <v>357.64</v>
      </c>
      <c r="S85" s="5">
        <v>0</v>
      </c>
      <c r="T85" s="5">
        <v>0</v>
      </c>
      <c r="U85" s="5">
        <v>0</v>
      </c>
      <c r="V85" s="5">
        <v>0</v>
      </c>
      <c r="Y85" s="225">
        <f t="shared" si="18"/>
        <v>289.16666666666669</v>
      </c>
      <c r="Z85" s="225">
        <f t="shared" si="15"/>
        <v>254.16666666666669</v>
      </c>
      <c r="AA85" s="225">
        <f t="shared" si="16"/>
        <v>354.16666666666669</v>
      </c>
      <c r="AB85" s="225">
        <f t="shared" si="17"/>
        <v>311.66666666666669</v>
      </c>
      <c r="BS85" s="216">
        <f t="shared" si="19"/>
        <v>289.16666666666669</v>
      </c>
      <c r="BT85" s="216">
        <f t="shared" si="20"/>
        <v>254.16666666666669</v>
      </c>
      <c r="BU85" s="216">
        <f t="shared" si="21"/>
        <v>354.16666666666669</v>
      </c>
      <c r="BV85" s="216">
        <f t="shared" si="22"/>
        <v>311.66666666666669</v>
      </c>
    </row>
    <row r="86" spans="1:74" ht="36.75" customHeight="1" x14ac:dyDescent="0.25">
      <c r="A86" s="93">
        <v>7</v>
      </c>
      <c r="B86" s="21" t="s">
        <v>254</v>
      </c>
      <c r="C86" s="21" t="s">
        <v>255</v>
      </c>
      <c r="D86" s="108" t="s">
        <v>256</v>
      </c>
      <c r="E86" s="21" t="s">
        <v>189</v>
      </c>
      <c r="F86" s="60">
        <f t="shared" si="24"/>
        <v>982</v>
      </c>
      <c r="G86" s="60">
        <f t="shared" si="24"/>
        <v>864</v>
      </c>
      <c r="H86" s="60">
        <f t="shared" si="24"/>
        <v>1204</v>
      </c>
      <c r="I86" s="110">
        <f t="shared" si="24"/>
        <v>1060</v>
      </c>
      <c r="J86" s="117"/>
      <c r="L86" s="6">
        <f t="shared" si="23"/>
        <v>16</v>
      </c>
      <c r="N86" s="55">
        <v>938.92</v>
      </c>
      <c r="O86" s="56">
        <v>826.25</v>
      </c>
      <c r="P86" s="56">
        <v>1151.5</v>
      </c>
      <c r="Q86" s="56">
        <v>1013.32</v>
      </c>
      <c r="S86" s="5">
        <v>0</v>
      </c>
      <c r="T86" s="5">
        <v>0</v>
      </c>
      <c r="U86" s="5">
        <v>0</v>
      </c>
      <c r="V86" s="5">
        <v>0</v>
      </c>
      <c r="Y86" s="225">
        <f t="shared" si="18"/>
        <v>818.33333333333337</v>
      </c>
      <c r="Z86" s="225">
        <f t="shared" si="15"/>
        <v>720</v>
      </c>
      <c r="AA86" s="225">
        <f t="shared" si="16"/>
        <v>1003.3333333333334</v>
      </c>
      <c r="AB86" s="225">
        <f t="shared" si="17"/>
        <v>883.33333333333337</v>
      </c>
      <c r="BS86" s="216">
        <f t="shared" si="19"/>
        <v>818.33333333333337</v>
      </c>
      <c r="BT86" s="216">
        <f t="shared" si="20"/>
        <v>720</v>
      </c>
      <c r="BU86" s="216">
        <f t="shared" si="21"/>
        <v>1003.3333333333334</v>
      </c>
      <c r="BV86" s="216">
        <f t="shared" si="22"/>
        <v>883.33333333333337</v>
      </c>
    </row>
    <row r="87" spans="1:74" ht="42.75" customHeight="1" thickBot="1" x14ac:dyDescent="0.3">
      <c r="A87" s="113">
        <v>8</v>
      </c>
      <c r="B87" s="25" t="s">
        <v>257</v>
      </c>
      <c r="C87" s="25" t="s">
        <v>258</v>
      </c>
      <c r="D87" s="114" t="s">
        <v>259</v>
      </c>
      <c r="E87" s="25" t="s">
        <v>189</v>
      </c>
      <c r="F87" s="78">
        <f t="shared" si="24"/>
        <v>751</v>
      </c>
      <c r="G87" s="78">
        <f t="shared" si="24"/>
        <v>661</v>
      </c>
      <c r="H87" s="78">
        <f t="shared" si="24"/>
        <v>921</v>
      </c>
      <c r="I87" s="80">
        <f t="shared" si="24"/>
        <v>811</v>
      </c>
      <c r="J87" s="117"/>
      <c r="L87" s="6">
        <f t="shared" si="23"/>
        <v>16</v>
      </c>
      <c r="N87" s="55">
        <v>718</v>
      </c>
      <c r="O87" s="56">
        <v>631.84</v>
      </c>
      <c r="P87" s="56">
        <v>880.56</v>
      </c>
      <c r="Q87" s="56">
        <v>774.89</v>
      </c>
      <c r="S87" s="5">
        <v>0</v>
      </c>
      <c r="T87" s="5">
        <v>0</v>
      </c>
      <c r="U87" s="5">
        <v>0</v>
      </c>
      <c r="V87" s="5">
        <v>0</v>
      </c>
      <c r="Y87" s="225">
        <f t="shared" si="18"/>
        <v>625.83333333333337</v>
      </c>
      <c r="Z87" s="225">
        <f t="shared" si="15"/>
        <v>550.83333333333337</v>
      </c>
      <c r="AA87" s="225">
        <f t="shared" si="16"/>
        <v>767.5</v>
      </c>
      <c r="AB87" s="225">
        <f t="shared" si="17"/>
        <v>675.83333333333337</v>
      </c>
      <c r="BS87" s="216">
        <f t="shared" si="19"/>
        <v>625.83333333333337</v>
      </c>
      <c r="BT87" s="216">
        <f t="shared" si="20"/>
        <v>550.83333333333337</v>
      </c>
      <c r="BU87" s="216">
        <f t="shared" si="21"/>
        <v>767.5</v>
      </c>
      <c r="BV87" s="216">
        <f t="shared" si="22"/>
        <v>675.83333333333337</v>
      </c>
    </row>
    <row r="88" spans="1:74" ht="24.95" customHeight="1" x14ac:dyDescent="0.25">
      <c r="A88" s="261" t="s">
        <v>260</v>
      </c>
      <c r="B88" s="262"/>
      <c r="C88" s="262"/>
      <c r="D88" s="262"/>
      <c r="E88" s="262"/>
      <c r="F88" s="262"/>
      <c r="G88" s="262"/>
      <c r="H88" s="262"/>
      <c r="I88" s="263"/>
      <c r="J88" s="81"/>
      <c r="L88" s="6">
        <f t="shared" si="23"/>
        <v>0</v>
      </c>
      <c r="N88" s="115"/>
      <c r="O88" s="116"/>
      <c r="P88" s="116"/>
      <c r="Q88" s="116"/>
      <c r="Y88" s="225">
        <f t="shared" si="18"/>
        <v>0</v>
      </c>
      <c r="Z88" s="225">
        <f t="shared" si="15"/>
        <v>0</v>
      </c>
      <c r="AA88" s="225">
        <f t="shared" si="16"/>
        <v>0</v>
      </c>
      <c r="AB88" s="225">
        <f t="shared" si="17"/>
        <v>0</v>
      </c>
      <c r="BS88" s="216">
        <f t="shared" si="19"/>
        <v>0</v>
      </c>
      <c r="BT88" s="216">
        <f t="shared" si="20"/>
        <v>0</v>
      </c>
      <c r="BU88" s="216">
        <f t="shared" si="21"/>
        <v>0</v>
      </c>
      <c r="BV88" s="216">
        <f t="shared" si="22"/>
        <v>0</v>
      </c>
    </row>
    <row r="89" spans="1:74" ht="24.95" customHeight="1" thickBot="1" x14ac:dyDescent="0.3">
      <c r="A89" s="273" t="s">
        <v>261</v>
      </c>
      <c r="B89" s="274"/>
      <c r="C89" s="274"/>
      <c r="D89" s="274"/>
      <c r="E89" s="274"/>
      <c r="F89" s="274"/>
      <c r="G89" s="274"/>
      <c r="H89" s="274"/>
      <c r="I89" s="275"/>
      <c r="J89" s="118"/>
      <c r="L89" s="6">
        <f t="shared" si="23"/>
        <v>0</v>
      </c>
      <c r="Y89" s="225">
        <f t="shared" si="18"/>
        <v>0</v>
      </c>
      <c r="Z89" s="225">
        <f t="shared" si="15"/>
        <v>0</v>
      </c>
      <c r="AA89" s="225">
        <f t="shared" si="16"/>
        <v>0</v>
      </c>
      <c r="AB89" s="225">
        <f t="shared" si="17"/>
        <v>0</v>
      </c>
      <c r="BS89" s="216">
        <f t="shared" si="19"/>
        <v>0</v>
      </c>
      <c r="BT89" s="216">
        <f t="shared" si="20"/>
        <v>0</v>
      </c>
      <c r="BU89" s="216">
        <f t="shared" si="21"/>
        <v>0</v>
      </c>
      <c r="BV89" s="216">
        <f t="shared" si="22"/>
        <v>0</v>
      </c>
    </row>
    <row r="90" spans="1:74" ht="52.5" customHeight="1" x14ac:dyDescent="0.25">
      <c r="A90" s="119">
        <v>1</v>
      </c>
      <c r="B90" s="120" t="s">
        <v>262</v>
      </c>
      <c r="C90" s="120" t="s">
        <v>263</v>
      </c>
      <c r="D90" s="121" t="s">
        <v>264</v>
      </c>
      <c r="E90" s="122" t="s">
        <v>265</v>
      </c>
      <c r="F90" s="42">
        <f t="shared" ref="F90:I122" si="25">ROUND(N90*(1+$N$1),0)</f>
        <v>2885</v>
      </c>
      <c r="G90" s="123">
        <f t="shared" si="25"/>
        <v>2539</v>
      </c>
      <c r="H90" s="42">
        <f t="shared" si="25"/>
        <v>3538</v>
      </c>
      <c r="I90" s="43">
        <f t="shared" si="25"/>
        <v>3114</v>
      </c>
      <c r="J90" s="118"/>
      <c r="L90" s="6">
        <f t="shared" si="23"/>
        <v>12</v>
      </c>
      <c r="N90" s="55">
        <v>2757.84</v>
      </c>
      <c r="O90" s="56">
        <v>2426.9</v>
      </c>
      <c r="P90" s="56">
        <v>3382.66</v>
      </c>
      <c r="Q90" s="56">
        <v>2976.73</v>
      </c>
      <c r="S90" s="5">
        <v>0</v>
      </c>
      <c r="T90" s="5">
        <v>0</v>
      </c>
      <c r="U90" s="5">
        <v>0</v>
      </c>
      <c r="V90" s="5">
        <v>0</v>
      </c>
      <c r="Y90" s="225">
        <f t="shared" si="18"/>
        <v>2404.166666666667</v>
      </c>
      <c r="Z90" s="225">
        <f t="shared" si="15"/>
        <v>2115.8333333333335</v>
      </c>
      <c r="AA90" s="225">
        <f t="shared" si="16"/>
        <v>2948.3333333333335</v>
      </c>
      <c r="AB90" s="225">
        <f t="shared" si="17"/>
        <v>2595</v>
      </c>
      <c r="BS90" s="216">
        <f t="shared" si="19"/>
        <v>2404.166666666667</v>
      </c>
      <c r="BT90" s="216">
        <f t="shared" si="20"/>
        <v>2115.8333333333335</v>
      </c>
      <c r="BU90" s="216">
        <f t="shared" si="21"/>
        <v>2948.3333333333335</v>
      </c>
      <c r="BV90" s="216">
        <f t="shared" si="22"/>
        <v>2595</v>
      </c>
    </row>
    <row r="91" spans="1:74" ht="24.95" customHeight="1" x14ac:dyDescent="0.25">
      <c r="A91" s="93">
        <v>2</v>
      </c>
      <c r="B91" s="94" t="s">
        <v>266</v>
      </c>
      <c r="C91" s="94" t="s">
        <v>267</v>
      </c>
      <c r="D91" s="96" t="s">
        <v>268</v>
      </c>
      <c r="E91" s="97" t="s">
        <v>265</v>
      </c>
      <c r="F91" s="51">
        <f t="shared" si="25"/>
        <v>1048</v>
      </c>
      <c r="G91" s="70">
        <f t="shared" si="25"/>
        <v>922</v>
      </c>
      <c r="H91" s="51">
        <f t="shared" si="25"/>
        <v>1285</v>
      </c>
      <c r="I91" s="53">
        <f t="shared" si="25"/>
        <v>1131</v>
      </c>
      <c r="J91" s="118"/>
      <c r="L91" s="6">
        <f t="shared" si="23"/>
        <v>12</v>
      </c>
      <c r="N91" s="55">
        <v>1001.53</v>
      </c>
      <c r="O91" s="56">
        <v>881.35</v>
      </c>
      <c r="P91" s="56">
        <v>1228.44</v>
      </c>
      <c r="Q91" s="56">
        <v>1081.02</v>
      </c>
      <c r="S91" s="5">
        <v>0</v>
      </c>
      <c r="T91" s="5">
        <v>0</v>
      </c>
      <c r="U91" s="5">
        <v>0</v>
      </c>
      <c r="V91" s="5">
        <v>0</v>
      </c>
      <c r="Y91" s="225">
        <f t="shared" si="18"/>
        <v>873.33333333333337</v>
      </c>
      <c r="Z91" s="225">
        <f t="shared" si="15"/>
        <v>768.33333333333337</v>
      </c>
      <c r="AA91" s="225">
        <f t="shared" si="16"/>
        <v>1070.8333333333335</v>
      </c>
      <c r="AB91" s="225">
        <f t="shared" si="17"/>
        <v>942.5</v>
      </c>
      <c r="BS91" s="216">
        <f t="shared" si="19"/>
        <v>873.33333333333337</v>
      </c>
      <c r="BT91" s="216">
        <f t="shared" si="20"/>
        <v>768.33333333333337</v>
      </c>
      <c r="BU91" s="216">
        <f t="shared" si="21"/>
        <v>1070.8333333333335</v>
      </c>
      <c r="BV91" s="216">
        <f t="shared" si="22"/>
        <v>942.5</v>
      </c>
    </row>
    <row r="92" spans="1:74" ht="36.75" customHeight="1" x14ac:dyDescent="0.25">
      <c r="A92" s="93">
        <v>3</v>
      </c>
      <c r="B92" s="94" t="s">
        <v>269</v>
      </c>
      <c r="C92" s="94" t="s">
        <v>270</v>
      </c>
      <c r="D92" s="96" t="s">
        <v>271</v>
      </c>
      <c r="E92" s="97" t="s">
        <v>265</v>
      </c>
      <c r="F92" s="51">
        <f t="shared" si="25"/>
        <v>2293</v>
      </c>
      <c r="G92" s="70">
        <f t="shared" si="25"/>
        <v>2017</v>
      </c>
      <c r="H92" s="51">
        <f t="shared" si="25"/>
        <v>2812</v>
      </c>
      <c r="I92" s="53">
        <f t="shared" si="25"/>
        <v>2475</v>
      </c>
      <c r="J92" s="118"/>
      <c r="L92" s="6">
        <f t="shared" si="23"/>
        <v>12</v>
      </c>
      <c r="N92" s="55">
        <v>2191.7600000000002</v>
      </c>
      <c r="O92" s="56">
        <v>1928.75</v>
      </c>
      <c r="P92" s="56">
        <v>2688.31</v>
      </c>
      <c r="Q92" s="56">
        <v>2365.7199999999998</v>
      </c>
      <c r="S92" s="5">
        <v>0</v>
      </c>
      <c r="T92" s="5">
        <v>0</v>
      </c>
      <c r="U92" s="5">
        <v>0</v>
      </c>
      <c r="V92" s="5">
        <v>0</v>
      </c>
      <c r="Y92" s="225">
        <f t="shared" si="18"/>
        <v>1910.8333333333335</v>
      </c>
      <c r="Z92" s="225">
        <f t="shared" si="15"/>
        <v>1680.8333333333335</v>
      </c>
      <c r="AA92" s="225">
        <f t="shared" si="16"/>
        <v>2343.3333333333335</v>
      </c>
      <c r="AB92" s="225">
        <f t="shared" si="17"/>
        <v>2062.5</v>
      </c>
      <c r="BS92" s="216">
        <f t="shared" si="19"/>
        <v>1910.8333333333335</v>
      </c>
      <c r="BT92" s="216">
        <f t="shared" si="20"/>
        <v>1680.8333333333335</v>
      </c>
      <c r="BU92" s="216">
        <f t="shared" si="21"/>
        <v>2343.3333333333335</v>
      </c>
      <c r="BV92" s="216">
        <f t="shared" si="22"/>
        <v>2062.5</v>
      </c>
    </row>
    <row r="93" spans="1:74" ht="35.25" customHeight="1" x14ac:dyDescent="0.25">
      <c r="A93" s="93">
        <v>4</v>
      </c>
      <c r="B93" s="94" t="s">
        <v>272</v>
      </c>
      <c r="C93" s="94" t="s">
        <v>273</v>
      </c>
      <c r="D93" s="96" t="s">
        <v>274</v>
      </c>
      <c r="E93" s="97" t="s">
        <v>275</v>
      </c>
      <c r="F93" s="51">
        <f t="shared" si="25"/>
        <v>1655</v>
      </c>
      <c r="G93" s="70">
        <f t="shared" si="25"/>
        <v>1456</v>
      </c>
      <c r="H93" s="51">
        <f t="shared" si="25"/>
        <v>2030</v>
      </c>
      <c r="I93" s="53">
        <f t="shared" si="25"/>
        <v>1786</v>
      </c>
      <c r="J93" s="118"/>
      <c r="L93" s="6">
        <f t="shared" si="23"/>
        <v>12</v>
      </c>
      <c r="N93" s="55">
        <v>1582.13</v>
      </c>
      <c r="O93" s="56">
        <v>1392.28</v>
      </c>
      <c r="P93" s="56">
        <v>1940.57</v>
      </c>
      <c r="Q93" s="56">
        <v>1707.71</v>
      </c>
      <c r="S93" s="5">
        <v>0</v>
      </c>
      <c r="T93" s="5">
        <v>0</v>
      </c>
      <c r="U93" s="5">
        <v>0</v>
      </c>
      <c r="V93" s="5">
        <v>0</v>
      </c>
      <c r="Y93" s="225">
        <f t="shared" si="18"/>
        <v>1379.1666666666667</v>
      </c>
      <c r="Z93" s="225">
        <f t="shared" si="15"/>
        <v>1213.3333333333335</v>
      </c>
      <c r="AA93" s="225">
        <f t="shared" si="16"/>
        <v>1691.6666666666667</v>
      </c>
      <c r="AB93" s="225">
        <f t="shared" si="17"/>
        <v>1488.3333333333335</v>
      </c>
      <c r="BS93" s="216">
        <f t="shared" si="19"/>
        <v>1379.1666666666667</v>
      </c>
      <c r="BT93" s="216">
        <f t="shared" si="20"/>
        <v>1213.3333333333335</v>
      </c>
      <c r="BU93" s="216">
        <f t="shared" si="21"/>
        <v>1691.6666666666667</v>
      </c>
      <c r="BV93" s="216">
        <f t="shared" si="22"/>
        <v>1488.3333333333335</v>
      </c>
    </row>
    <row r="94" spans="1:74" ht="24.95" customHeight="1" x14ac:dyDescent="0.25">
      <c r="A94" s="93">
        <v>5</v>
      </c>
      <c r="B94" s="94" t="s">
        <v>276</v>
      </c>
      <c r="C94" s="94" t="s">
        <v>277</v>
      </c>
      <c r="D94" s="96" t="s">
        <v>268</v>
      </c>
      <c r="E94" s="97" t="s">
        <v>275</v>
      </c>
      <c r="F94" s="51">
        <f t="shared" si="25"/>
        <v>941</v>
      </c>
      <c r="G94" s="70">
        <f t="shared" si="25"/>
        <v>828</v>
      </c>
      <c r="H94" s="51">
        <f t="shared" si="25"/>
        <v>1155</v>
      </c>
      <c r="I94" s="53">
        <f t="shared" si="25"/>
        <v>1016</v>
      </c>
      <c r="J94" s="118"/>
      <c r="L94" s="6">
        <f t="shared" si="23"/>
        <v>12</v>
      </c>
      <c r="N94" s="55">
        <v>899.93</v>
      </c>
      <c r="O94" s="56">
        <v>791.94</v>
      </c>
      <c r="P94" s="56">
        <v>1103.81</v>
      </c>
      <c r="Q94" s="56">
        <v>971.35</v>
      </c>
      <c r="S94" s="5">
        <v>0</v>
      </c>
      <c r="T94" s="5">
        <v>0</v>
      </c>
      <c r="U94" s="5">
        <v>0</v>
      </c>
      <c r="V94" s="5">
        <v>0</v>
      </c>
      <c r="Y94" s="225">
        <f t="shared" si="18"/>
        <v>784.16666666666674</v>
      </c>
      <c r="Z94" s="225">
        <f t="shared" si="15"/>
        <v>690</v>
      </c>
      <c r="AA94" s="225">
        <f t="shared" si="16"/>
        <v>962.5</v>
      </c>
      <c r="AB94" s="225">
        <f t="shared" si="17"/>
        <v>846.66666666666674</v>
      </c>
      <c r="BS94" s="216">
        <f t="shared" si="19"/>
        <v>784.16666666666674</v>
      </c>
      <c r="BT94" s="216">
        <f t="shared" si="20"/>
        <v>690</v>
      </c>
      <c r="BU94" s="216">
        <f t="shared" si="21"/>
        <v>962.5</v>
      </c>
      <c r="BV94" s="216">
        <f t="shared" si="22"/>
        <v>846.66666666666674</v>
      </c>
    </row>
    <row r="95" spans="1:74" ht="54" customHeight="1" x14ac:dyDescent="0.25">
      <c r="A95" s="93">
        <v>6</v>
      </c>
      <c r="B95" s="94" t="s">
        <v>278</v>
      </c>
      <c r="C95" s="94" t="s">
        <v>279</v>
      </c>
      <c r="D95" s="96" t="s">
        <v>280</v>
      </c>
      <c r="E95" s="97" t="s">
        <v>281</v>
      </c>
      <c r="F95" s="51">
        <f t="shared" si="25"/>
        <v>5405</v>
      </c>
      <c r="G95" s="70">
        <f t="shared" si="25"/>
        <v>4756</v>
      </c>
      <c r="H95" s="51">
        <f t="shared" si="25"/>
        <v>6630</v>
      </c>
      <c r="I95" s="53">
        <f t="shared" si="25"/>
        <v>5834</v>
      </c>
      <c r="J95" s="118"/>
      <c r="L95" s="6">
        <f t="shared" si="23"/>
        <v>12</v>
      </c>
      <c r="N95" s="55">
        <v>5167.33</v>
      </c>
      <c r="O95" s="56">
        <v>4547.24</v>
      </c>
      <c r="P95" s="56">
        <v>6338.02</v>
      </c>
      <c r="Q95" s="56">
        <v>5577.46</v>
      </c>
      <c r="S95" s="5">
        <v>0</v>
      </c>
      <c r="T95" s="5">
        <v>0</v>
      </c>
      <c r="U95" s="5">
        <v>0</v>
      </c>
      <c r="V95" s="5">
        <v>0</v>
      </c>
      <c r="Y95" s="225">
        <f t="shared" si="18"/>
        <v>4504.166666666667</v>
      </c>
      <c r="Z95" s="225">
        <f t="shared" si="15"/>
        <v>3963.3333333333335</v>
      </c>
      <c r="AA95" s="225">
        <f t="shared" si="16"/>
        <v>5525</v>
      </c>
      <c r="AB95" s="225">
        <f t="shared" si="17"/>
        <v>4861.666666666667</v>
      </c>
      <c r="BS95" s="216">
        <f t="shared" si="19"/>
        <v>4504.166666666667</v>
      </c>
      <c r="BT95" s="216">
        <f t="shared" si="20"/>
        <v>3963.3333333333335</v>
      </c>
      <c r="BU95" s="216">
        <f t="shared" si="21"/>
        <v>5525</v>
      </c>
      <c r="BV95" s="216">
        <f t="shared" si="22"/>
        <v>4861.666666666667</v>
      </c>
    </row>
    <row r="96" spans="1:74" ht="36.75" customHeight="1" x14ac:dyDescent="0.25">
      <c r="A96" s="93">
        <v>7</v>
      </c>
      <c r="B96" s="94" t="s">
        <v>282</v>
      </c>
      <c r="C96" s="94" t="s">
        <v>283</v>
      </c>
      <c r="D96" s="96" t="s">
        <v>284</v>
      </c>
      <c r="E96" s="97" t="s">
        <v>281</v>
      </c>
      <c r="F96" s="51">
        <f t="shared" si="25"/>
        <v>6346</v>
      </c>
      <c r="G96" s="70">
        <f t="shared" si="25"/>
        <v>5585</v>
      </c>
      <c r="H96" s="51">
        <f t="shared" si="25"/>
        <v>7784</v>
      </c>
      <c r="I96" s="53">
        <f t="shared" si="25"/>
        <v>6850</v>
      </c>
      <c r="J96" s="118"/>
      <c r="L96" s="6">
        <f t="shared" si="23"/>
        <v>12</v>
      </c>
      <c r="N96" s="55">
        <v>6067.26</v>
      </c>
      <c r="O96" s="56">
        <v>5339.18</v>
      </c>
      <c r="P96" s="56">
        <v>7441.84</v>
      </c>
      <c r="Q96" s="56">
        <v>6548.81</v>
      </c>
      <c r="S96" s="5">
        <v>0</v>
      </c>
      <c r="T96" s="5">
        <v>0</v>
      </c>
      <c r="U96" s="5">
        <v>0</v>
      </c>
      <c r="V96" s="5">
        <v>0</v>
      </c>
      <c r="Y96" s="225">
        <f t="shared" si="18"/>
        <v>5288.3333333333339</v>
      </c>
      <c r="Z96" s="225">
        <f t="shared" si="15"/>
        <v>4654.166666666667</v>
      </c>
      <c r="AA96" s="225">
        <f t="shared" si="16"/>
        <v>6486.666666666667</v>
      </c>
      <c r="AB96" s="225">
        <f t="shared" si="17"/>
        <v>5708.3333333333339</v>
      </c>
      <c r="BS96" s="216">
        <f t="shared" si="19"/>
        <v>5288.3333333333339</v>
      </c>
      <c r="BT96" s="216">
        <f t="shared" si="20"/>
        <v>4654.166666666667</v>
      </c>
      <c r="BU96" s="216">
        <f t="shared" si="21"/>
        <v>6486.666666666667</v>
      </c>
      <c r="BV96" s="216">
        <f t="shared" si="22"/>
        <v>5708.3333333333339</v>
      </c>
    </row>
    <row r="97" spans="1:74" ht="36" customHeight="1" x14ac:dyDescent="0.25">
      <c r="A97" s="93">
        <v>8</v>
      </c>
      <c r="B97" s="94" t="s">
        <v>285</v>
      </c>
      <c r="C97" s="94" t="s">
        <v>286</v>
      </c>
      <c r="D97" s="96" t="s">
        <v>287</v>
      </c>
      <c r="E97" s="97" t="s">
        <v>281</v>
      </c>
      <c r="F97" s="51">
        <f t="shared" si="25"/>
        <v>4282</v>
      </c>
      <c r="G97" s="70">
        <f t="shared" si="25"/>
        <v>3768</v>
      </c>
      <c r="H97" s="51">
        <f t="shared" si="25"/>
        <v>5252</v>
      </c>
      <c r="I97" s="53">
        <f t="shared" si="25"/>
        <v>4621</v>
      </c>
      <c r="J97" s="118"/>
      <c r="L97" s="6">
        <f t="shared" si="23"/>
        <v>12</v>
      </c>
      <c r="N97" s="55">
        <v>4093.22</v>
      </c>
      <c r="O97" s="56">
        <v>3601.91</v>
      </c>
      <c r="P97" s="56">
        <v>5020.57</v>
      </c>
      <c r="Q97" s="56">
        <v>4418.1000000000004</v>
      </c>
      <c r="S97" s="5">
        <v>0</v>
      </c>
      <c r="T97" s="5">
        <v>0</v>
      </c>
      <c r="U97" s="5">
        <v>0</v>
      </c>
      <c r="V97" s="5">
        <v>0</v>
      </c>
      <c r="Y97" s="225">
        <f t="shared" si="18"/>
        <v>3568.3333333333335</v>
      </c>
      <c r="Z97" s="225">
        <f t="shared" si="15"/>
        <v>3140</v>
      </c>
      <c r="AA97" s="225">
        <f t="shared" si="16"/>
        <v>4376.666666666667</v>
      </c>
      <c r="AB97" s="225">
        <f t="shared" si="17"/>
        <v>3850.8333333333335</v>
      </c>
      <c r="BS97" s="216">
        <f t="shared" si="19"/>
        <v>3568.3333333333335</v>
      </c>
      <c r="BT97" s="216">
        <f t="shared" si="20"/>
        <v>3140</v>
      </c>
      <c r="BU97" s="216">
        <f t="shared" si="21"/>
        <v>4376.666666666667</v>
      </c>
      <c r="BV97" s="216">
        <f t="shared" si="22"/>
        <v>3850.8333333333335</v>
      </c>
    </row>
    <row r="98" spans="1:74" ht="39.75" customHeight="1" x14ac:dyDescent="0.25">
      <c r="A98" s="93">
        <v>9</v>
      </c>
      <c r="B98" s="94" t="s">
        <v>288</v>
      </c>
      <c r="C98" s="94" t="s">
        <v>289</v>
      </c>
      <c r="D98" s="96" t="s">
        <v>290</v>
      </c>
      <c r="E98" s="97" t="s">
        <v>281</v>
      </c>
      <c r="F98" s="51">
        <f t="shared" si="25"/>
        <v>4676</v>
      </c>
      <c r="G98" s="70">
        <f t="shared" si="25"/>
        <v>4115</v>
      </c>
      <c r="H98" s="51">
        <f t="shared" si="25"/>
        <v>5736</v>
      </c>
      <c r="I98" s="53">
        <f t="shared" si="25"/>
        <v>5047</v>
      </c>
      <c r="J98" s="118"/>
      <c r="L98" s="6">
        <f t="shared" si="23"/>
        <v>12</v>
      </c>
      <c r="N98" s="55">
        <v>4470.6099999999997</v>
      </c>
      <c r="O98" s="56">
        <v>3934.14</v>
      </c>
      <c r="P98" s="56">
        <v>5483.46</v>
      </c>
      <c r="Q98" s="56">
        <v>4825.4399999999996</v>
      </c>
      <c r="S98" s="5">
        <v>0</v>
      </c>
      <c r="T98" s="5">
        <v>0</v>
      </c>
      <c r="U98" s="5">
        <v>0</v>
      </c>
      <c r="V98" s="5">
        <v>0</v>
      </c>
      <c r="Y98" s="225">
        <f t="shared" si="18"/>
        <v>3896.666666666667</v>
      </c>
      <c r="Z98" s="225">
        <f t="shared" si="15"/>
        <v>3429.166666666667</v>
      </c>
      <c r="AA98" s="225">
        <f t="shared" si="16"/>
        <v>4780</v>
      </c>
      <c r="AB98" s="225">
        <f t="shared" si="17"/>
        <v>4205.8333333333339</v>
      </c>
      <c r="BS98" s="216">
        <f t="shared" si="19"/>
        <v>3896.666666666667</v>
      </c>
      <c r="BT98" s="216">
        <f t="shared" si="20"/>
        <v>3429.166666666667</v>
      </c>
      <c r="BU98" s="216">
        <f t="shared" si="21"/>
        <v>4780</v>
      </c>
      <c r="BV98" s="216">
        <f t="shared" si="22"/>
        <v>4205.8333333333339</v>
      </c>
    </row>
    <row r="99" spans="1:74" ht="31.5" customHeight="1" x14ac:dyDescent="0.25">
      <c r="A99" s="93">
        <v>10</v>
      </c>
      <c r="B99" s="94" t="s">
        <v>291</v>
      </c>
      <c r="C99" s="94" t="s">
        <v>292</v>
      </c>
      <c r="D99" s="96" t="s">
        <v>293</v>
      </c>
      <c r="E99" s="97" t="s">
        <v>281</v>
      </c>
      <c r="F99" s="51">
        <f t="shared" si="25"/>
        <v>5205</v>
      </c>
      <c r="G99" s="70">
        <f t="shared" si="25"/>
        <v>4690</v>
      </c>
      <c r="H99" s="51">
        <f t="shared" si="25"/>
        <v>6536</v>
      </c>
      <c r="I99" s="53">
        <f t="shared" si="25"/>
        <v>5752</v>
      </c>
      <c r="J99" s="118"/>
      <c r="L99" s="6">
        <f t="shared" si="23"/>
        <v>13</v>
      </c>
      <c r="N99" s="55">
        <v>4976.4399999999996</v>
      </c>
      <c r="O99" s="56">
        <v>4483.38</v>
      </c>
      <c r="P99" s="56">
        <v>6249</v>
      </c>
      <c r="Q99" s="56">
        <v>5499.12</v>
      </c>
      <c r="S99" s="5">
        <v>0</v>
      </c>
      <c r="T99" s="5">
        <v>0</v>
      </c>
      <c r="U99" s="5">
        <v>0</v>
      </c>
      <c r="V99" s="5">
        <v>0</v>
      </c>
      <c r="Y99" s="225">
        <f t="shared" si="18"/>
        <v>4337.5</v>
      </c>
      <c r="Z99" s="225">
        <f t="shared" si="15"/>
        <v>3908.3333333333335</v>
      </c>
      <c r="AA99" s="225">
        <f t="shared" si="16"/>
        <v>5446.666666666667</v>
      </c>
      <c r="AB99" s="225">
        <f t="shared" si="17"/>
        <v>4793.3333333333339</v>
      </c>
      <c r="BS99" s="216">
        <f t="shared" si="19"/>
        <v>4337.5</v>
      </c>
      <c r="BT99" s="216">
        <f t="shared" si="20"/>
        <v>3908.3333333333335</v>
      </c>
      <c r="BU99" s="216">
        <f t="shared" si="21"/>
        <v>5446.666666666667</v>
      </c>
      <c r="BV99" s="216">
        <f t="shared" si="22"/>
        <v>4793.3333333333339</v>
      </c>
    </row>
    <row r="100" spans="1:74" ht="40.5" customHeight="1" x14ac:dyDescent="0.25">
      <c r="A100" s="93">
        <v>11</v>
      </c>
      <c r="B100" s="94" t="s">
        <v>294</v>
      </c>
      <c r="C100" s="94" t="s">
        <v>295</v>
      </c>
      <c r="D100" s="96" t="s">
        <v>296</v>
      </c>
      <c r="E100" s="97" t="s">
        <v>281</v>
      </c>
      <c r="F100" s="51">
        <f t="shared" si="25"/>
        <v>5057</v>
      </c>
      <c r="G100" s="70">
        <f t="shared" si="25"/>
        <v>4556</v>
      </c>
      <c r="H100" s="51">
        <f t="shared" si="25"/>
        <v>6350</v>
      </c>
      <c r="I100" s="53">
        <f t="shared" si="25"/>
        <v>5588</v>
      </c>
      <c r="J100" s="118"/>
      <c r="L100" s="6">
        <f t="shared" si="23"/>
        <v>13</v>
      </c>
      <c r="N100" s="55">
        <v>4834.67</v>
      </c>
      <c r="O100" s="56">
        <v>4355.6499999999996</v>
      </c>
      <c r="P100" s="56">
        <v>6070.97</v>
      </c>
      <c r="Q100" s="56">
        <v>5342.45</v>
      </c>
      <c r="S100" s="5">
        <v>0</v>
      </c>
      <c r="T100" s="5">
        <v>0</v>
      </c>
      <c r="U100" s="5">
        <v>0</v>
      </c>
      <c r="V100" s="5">
        <v>0</v>
      </c>
      <c r="Y100" s="225">
        <f t="shared" si="18"/>
        <v>4214.166666666667</v>
      </c>
      <c r="Z100" s="225">
        <f t="shared" si="15"/>
        <v>3796.666666666667</v>
      </c>
      <c r="AA100" s="225">
        <f t="shared" si="16"/>
        <v>5291.666666666667</v>
      </c>
      <c r="AB100" s="225">
        <f t="shared" si="17"/>
        <v>4656.666666666667</v>
      </c>
      <c r="BS100" s="216">
        <f t="shared" si="19"/>
        <v>4214.166666666667</v>
      </c>
      <c r="BT100" s="216">
        <f t="shared" si="20"/>
        <v>3796.666666666667</v>
      </c>
      <c r="BU100" s="216">
        <f t="shared" si="21"/>
        <v>5291.666666666667</v>
      </c>
      <c r="BV100" s="216">
        <f t="shared" si="22"/>
        <v>4656.666666666667</v>
      </c>
    </row>
    <row r="101" spans="1:74" ht="34.5" customHeight="1" x14ac:dyDescent="0.25">
      <c r="A101" s="93">
        <v>12</v>
      </c>
      <c r="B101" s="94" t="s">
        <v>297</v>
      </c>
      <c r="C101" s="94" t="s">
        <v>298</v>
      </c>
      <c r="D101" s="96" t="s">
        <v>299</v>
      </c>
      <c r="E101" s="97" t="s">
        <v>275</v>
      </c>
      <c r="F101" s="51">
        <f t="shared" si="25"/>
        <v>3075</v>
      </c>
      <c r="G101" s="70">
        <f t="shared" si="25"/>
        <v>2773</v>
      </c>
      <c r="H101" s="51">
        <f t="shared" si="25"/>
        <v>3865</v>
      </c>
      <c r="I101" s="53">
        <f t="shared" si="25"/>
        <v>3401</v>
      </c>
      <c r="J101" s="118"/>
      <c r="L101" s="6">
        <f t="shared" si="23"/>
        <v>13</v>
      </c>
      <c r="N101" s="55">
        <v>2939.36</v>
      </c>
      <c r="O101" s="56">
        <v>2651.5</v>
      </c>
      <c r="P101" s="56">
        <v>3694.74</v>
      </c>
      <c r="Q101" s="56">
        <v>3251.38</v>
      </c>
      <c r="S101" s="5">
        <v>0</v>
      </c>
      <c r="T101" s="5">
        <v>0</v>
      </c>
      <c r="U101" s="5">
        <v>0</v>
      </c>
      <c r="V101" s="5">
        <v>0</v>
      </c>
      <c r="Y101" s="225">
        <f t="shared" si="18"/>
        <v>2562.5</v>
      </c>
      <c r="Z101" s="225">
        <f t="shared" si="15"/>
        <v>2310.8333333333335</v>
      </c>
      <c r="AA101" s="225">
        <f t="shared" si="16"/>
        <v>3220.8333333333335</v>
      </c>
      <c r="AB101" s="225">
        <f t="shared" si="17"/>
        <v>2834.166666666667</v>
      </c>
      <c r="BS101" s="216">
        <f t="shared" si="19"/>
        <v>2562.5</v>
      </c>
      <c r="BT101" s="216">
        <f t="shared" si="20"/>
        <v>2310.8333333333335</v>
      </c>
      <c r="BU101" s="216">
        <f t="shared" si="21"/>
        <v>3220.8333333333335</v>
      </c>
      <c r="BV101" s="216">
        <f t="shared" si="22"/>
        <v>2834.166666666667</v>
      </c>
    </row>
    <row r="102" spans="1:74" ht="50.25" customHeight="1" x14ac:dyDescent="0.25">
      <c r="A102" s="93">
        <v>13</v>
      </c>
      <c r="B102" s="94" t="s">
        <v>300</v>
      </c>
      <c r="C102" s="94" t="s">
        <v>301</v>
      </c>
      <c r="D102" s="96" t="s">
        <v>302</v>
      </c>
      <c r="E102" s="97" t="s">
        <v>265</v>
      </c>
      <c r="F102" s="60">
        <f t="shared" si="25"/>
        <v>1938</v>
      </c>
      <c r="G102" s="61">
        <f t="shared" si="25"/>
        <v>1748</v>
      </c>
      <c r="H102" s="60">
        <f t="shared" si="25"/>
        <v>2436</v>
      </c>
      <c r="I102" s="62">
        <f t="shared" si="25"/>
        <v>2144</v>
      </c>
      <c r="J102" s="118"/>
      <c r="L102" s="6">
        <f t="shared" si="23"/>
        <v>13</v>
      </c>
      <c r="N102" s="55">
        <v>1853.07</v>
      </c>
      <c r="O102" s="56">
        <v>1671.59</v>
      </c>
      <c r="P102" s="56">
        <v>2329.3000000000002</v>
      </c>
      <c r="Q102" s="56">
        <v>2049.7800000000002</v>
      </c>
      <c r="S102" s="5">
        <v>0</v>
      </c>
      <c r="T102" s="5">
        <v>0</v>
      </c>
      <c r="U102" s="5">
        <v>0</v>
      </c>
      <c r="V102" s="5">
        <v>0</v>
      </c>
      <c r="Y102" s="225">
        <f t="shared" si="18"/>
        <v>1615</v>
      </c>
      <c r="Z102" s="225">
        <f t="shared" si="15"/>
        <v>1456.6666666666667</v>
      </c>
      <c r="AA102" s="225">
        <f t="shared" si="16"/>
        <v>2030</v>
      </c>
      <c r="AB102" s="225">
        <f t="shared" si="17"/>
        <v>1786.6666666666667</v>
      </c>
      <c r="BS102" s="216">
        <f t="shared" si="19"/>
        <v>1615</v>
      </c>
      <c r="BT102" s="216">
        <f t="shared" si="20"/>
        <v>1456.6666666666667</v>
      </c>
      <c r="BU102" s="216">
        <f t="shared" si="21"/>
        <v>2030</v>
      </c>
      <c r="BV102" s="216">
        <f t="shared" si="22"/>
        <v>1786.6666666666667</v>
      </c>
    </row>
    <row r="103" spans="1:74" ht="49.5" customHeight="1" x14ac:dyDescent="0.25">
      <c r="A103" s="93">
        <v>14</v>
      </c>
      <c r="B103" s="94" t="s">
        <v>303</v>
      </c>
      <c r="C103" s="94" t="s">
        <v>304</v>
      </c>
      <c r="D103" s="96" t="s">
        <v>305</v>
      </c>
      <c r="E103" s="97" t="s">
        <v>306</v>
      </c>
      <c r="F103" s="51">
        <f t="shared" si="25"/>
        <v>1233</v>
      </c>
      <c r="G103" s="70">
        <f t="shared" si="25"/>
        <v>1085</v>
      </c>
      <c r="H103" s="51">
        <f t="shared" si="25"/>
        <v>1512</v>
      </c>
      <c r="I103" s="53">
        <f t="shared" si="25"/>
        <v>1331</v>
      </c>
      <c r="J103" s="118"/>
      <c r="L103" s="6">
        <f t="shared" si="23"/>
        <v>13</v>
      </c>
      <c r="N103" s="55">
        <v>1179.02</v>
      </c>
      <c r="O103" s="56">
        <v>1037.54</v>
      </c>
      <c r="P103" s="56">
        <v>1445.77</v>
      </c>
      <c r="Q103" s="56">
        <v>1272.28</v>
      </c>
      <c r="S103" s="5">
        <v>0</v>
      </c>
      <c r="T103" s="5">
        <v>0</v>
      </c>
      <c r="U103" s="5">
        <v>0</v>
      </c>
      <c r="V103" s="5">
        <v>0</v>
      </c>
      <c r="Y103" s="225">
        <f t="shared" si="18"/>
        <v>1027.5</v>
      </c>
      <c r="Z103" s="225">
        <f t="shared" si="15"/>
        <v>904.16666666666674</v>
      </c>
      <c r="AA103" s="225">
        <f t="shared" si="16"/>
        <v>1260</v>
      </c>
      <c r="AB103" s="225">
        <f t="shared" si="17"/>
        <v>1109.1666666666667</v>
      </c>
      <c r="BS103" s="216">
        <f t="shared" si="19"/>
        <v>1027.5</v>
      </c>
      <c r="BT103" s="216">
        <f t="shared" si="20"/>
        <v>904.16666666666674</v>
      </c>
      <c r="BU103" s="216">
        <f t="shared" si="21"/>
        <v>1260</v>
      </c>
      <c r="BV103" s="216">
        <f t="shared" si="22"/>
        <v>1109.1666666666667</v>
      </c>
    </row>
    <row r="104" spans="1:74" ht="39.75" customHeight="1" x14ac:dyDescent="0.25">
      <c r="A104" s="93">
        <v>15</v>
      </c>
      <c r="B104" s="94" t="s">
        <v>307</v>
      </c>
      <c r="C104" s="94" t="s">
        <v>308</v>
      </c>
      <c r="D104" s="96" t="s">
        <v>309</v>
      </c>
      <c r="E104" s="97" t="s">
        <v>310</v>
      </c>
      <c r="F104" s="51">
        <f t="shared" si="25"/>
        <v>329</v>
      </c>
      <c r="G104" s="70">
        <f t="shared" si="25"/>
        <v>289</v>
      </c>
      <c r="H104" s="51">
        <f t="shared" si="25"/>
        <v>403</v>
      </c>
      <c r="I104" s="53">
        <f t="shared" si="25"/>
        <v>355</v>
      </c>
      <c r="J104" s="118"/>
      <c r="L104" s="6">
        <f t="shared" si="23"/>
        <v>13</v>
      </c>
      <c r="N104" s="55">
        <v>314.41000000000003</v>
      </c>
      <c r="O104" s="56">
        <v>276.67</v>
      </c>
      <c r="P104" s="56">
        <v>385.54</v>
      </c>
      <c r="Q104" s="56">
        <v>339.28</v>
      </c>
      <c r="S104" s="5">
        <v>0</v>
      </c>
      <c r="T104" s="5">
        <v>0</v>
      </c>
      <c r="U104" s="5">
        <v>0</v>
      </c>
      <c r="V104" s="5">
        <v>0</v>
      </c>
      <c r="Y104" s="225">
        <f t="shared" si="18"/>
        <v>274.16666666666669</v>
      </c>
      <c r="Z104" s="225">
        <f t="shared" si="15"/>
        <v>240.83333333333334</v>
      </c>
      <c r="AA104" s="225">
        <f t="shared" si="16"/>
        <v>335.83333333333337</v>
      </c>
      <c r="AB104" s="225">
        <f t="shared" si="17"/>
        <v>295.83333333333337</v>
      </c>
      <c r="BS104" s="216">
        <f t="shared" si="19"/>
        <v>274.16666666666669</v>
      </c>
      <c r="BT104" s="216">
        <f t="shared" si="20"/>
        <v>240.83333333333334</v>
      </c>
      <c r="BU104" s="216">
        <f t="shared" si="21"/>
        <v>335.83333333333337</v>
      </c>
      <c r="BV104" s="216">
        <f t="shared" si="22"/>
        <v>295.83333333333337</v>
      </c>
    </row>
    <row r="105" spans="1:74" ht="66.75" customHeight="1" x14ac:dyDescent="0.25">
      <c r="A105" s="93">
        <v>16</v>
      </c>
      <c r="B105" s="94" t="s">
        <v>311</v>
      </c>
      <c r="C105" s="94" t="s">
        <v>312</v>
      </c>
      <c r="D105" s="96" t="s">
        <v>313</v>
      </c>
      <c r="E105" s="97" t="s">
        <v>306</v>
      </c>
      <c r="F105" s="51">
        <f t="shared" si="25"/>
        <v>891</v>
      </c>
      <c r="G105" s="70">
        <f t="shared" si="25"/>
        <v>784</v>
      </c>
      <c r="H105" s="51">
        <f t="shared" si="25"/>
        <v>1092</v>
      </c>
      <c r="I105" s="53">
        <f t="shared" si="25"/>
        <v>961</v>
      </c>
      <c r="J105" s="118"/>
      <c r="L105" s="6">
        <f t="shared" si="23"/>
        <v>13</v>
      </c>
      <c r="N105" s="55">
        <v>851.52</v>
      </c>
      <c r="O105" s="56">
        <v>749.34</v>
      </c>
      <c r="P105" s="56">
        <v>1044.17</v>
      </c>
      <c r="Q105" s="56">
        <v>918.86</v>
      </c>
      <c r="S105" s="5">
        <v>0</v>
      </c>
      <c r="T105" s="5">
        <v>0</v>
      </c>
      <c r="U105" s="5">
        <v>0</v>
      </c>
      <c r="V105" s="5">
        <v>0</v>
      </c>
      <c r="Y105" s="225">
        <f t="shared" si="18"/>
        <v>742.5</v>
      </c>
      <c r="Z105" s="225">
        <f t="shared" si="15"/>
        <v>653.33333333333337</v>
      </c>
      <c r="AA105" s="225">
        <f t="shared" si="16"/>
        <v>910</v>
      </c>
      <c r="AB105" s="225">
        <f t="shared" si="17"/>
        <v>800.83333333333337</v>
      </c>
      <c r="BS105" s="216">
        <f t="shared" si="19"/>
        <v>742.5</v>
      </c>
      <c r="BT105" s="216">
        <f t="shared" si="20"/>
        <v>653.33333333333337</v>
      </c>
      <c r="BU105" s="216">
        <f t="shared" si="21"/>
        <v>910</v>
      </c>
      <c r="BV105" s="216">
        <f t="shared" si="22"/>
        <v>800.83333333333337</v>
      </c>
    </row>
    <row r="106" spans="1:74" ht="36" customHeight="1" x14ac:dyDescent="0.25">
      <c r="A106" s="93">
        <v>17</v>
      </c>
      <c r="B106" s="94" t="s">
        <v>314</v>
      </c>
      <c r="C106" s="94" t="s">
        <v>315</v>
      </c>
      <c r="D106" s="96" t="s">
        <v>316</v>
      </c>
      <c r="E106" s="97" t="s">
        <v>306</v>
      </c>
      <c r="F106" s="51">
        <f t="shared" si="25"/>
        <v>671</v>
      </c>
      <c r="G106" s="70">
        <f t="shared" si="25"/>
        <v>591</v>
      </c>
      <c r="H106" s="51">
        <f t="shared" si="25"/>
        <v>823</v>
      </c>
      <c r="I106" s="53">
        <f t="shared" si="25"/>
        <v>725</v>
      </c>
      <c r="J106" s="118"/>
      <c r="L106" s="6">
        <f t="shared" si="23"/>
        <v>13</v>
      </c>
      <c r="N106" s="55">
        <v>641.91999999999996</v>
      </c>
      <c r="O106" s="56">
        <v>564.89</v>
      </c>
      <c r="P106" s="56">
        <v>787.14</v>
      </c>
      <c r="Q106" s="56">
        <v>692.69</v>
      </c>
      <c r="S106" s="5">
        <v>0</v>
      </c>
      <c r="T106" s="5">
        <v>0</v>
      </c>
      <c r="U106" s="5">
        <v>0</v>
      </c>
      <c r="V106" s="5">
        <v>0</v>
      </c>
      <c r="Y106" s="225">
        <f t="shared" si="18"/>
        <v>559.16666666666674</v>
      </c>
      <c r="Z106" s="225">
        <f t="shared" si="15"/>
        <v>492.5</v>
      </c>
      <c r="AA106" s="225">
        <f t="shared" si="16"/>
        <v>685.83333333333337</v>
      </c>
      <c r="AB106" s="225">
        <f t="shared" si="17"/>
        <v>604.16666666666674</v>
      </c>
      <c r="BS106" s="216">
        <f t="shared" si="19"/>
        <v>559.16666666666674</v>
      </c>
      <c r="BT106" s="216">
        <f t="shared" si="20"/>
        <v>492.5</v>
      </c>
      <c r="BU106" s="216">
        <f t="shared" si="21"/>
        <v>685.83333333333337</v>
      </c>
      <c r="BV106" s="216">
        <f t="shared" si="22"/>
        <v>604.16666666666674</v>
      </c>
    </row>
    <row r="107" spans="1:74" ht="43.5" customHeight="1" x14ac:dyDescent="0.25">
      <c r="A107" s="93">
        <v>18</v>
      </c>
      <c r="B107" s="94" t="s">
        <v>317</v>
      </c>
      <c r="C107" s="94" t="s">
        <v>318</v>
      </c>
      <c r="D107" s="96" t="s">
        <v>319</v>
      </c>
      <c r="E107" s="97" t="s">
        <v>320</v>
      </c>
      <c r="F107" s="51">
        <f t="shared" si="25"/>
        <v>534</v>
      </c>
      <c r="G107" s="70">
        <f t="shared" si="25"/>
        <v>470</v>
      </c>
      <c r="H107" s="51">
        <f t="shared" si="25"/>
        <v>655</v>
      </c>
      <c r="I107" s="53">
        <f t="shared" si="25"/>
        <v>577</v>
      </c>
      <c r="J107" s="118"/>
      <c r="L107" s="6">
        <f t="shared" si="23"/>
        <v>13</v>
      </c>
      <c r="N107" s="55">
        <v>510.91</v>
      </c>
      <c r="O107" s="56">
        <v>449.6</v>
      </c>
      <c r="P107" s="56">
        <v>626.5</v>
      </c>
      <c r="Q107" s="56">
        <v>551.32000000000005</v>
      </c>
      <c r="S107" s="5">
        <v>0</v>
      </c>
      <c r="T107" s="5">
        <v>0</v>
      </c>
      <c r="U107" s="5">
        <v>0</v>
      </c>
      <c r="V107" s="5">
        <v>0</v>
      </c>
      <c r="Y107" s="225">
        <f t="shared" si="18"/>
        <v>445</v>
      </c>
      <c r="Z107" s="225">
        <f t="shared" si="15"/>
        <v>391.66666666666669</v>
      </c>
      <c r="AA107" s="225">
        <f t="shared" si="16"/>
        <v>545.83333333333337</v>
      </c>
      <c r="AB107" s="225">
        <f t="shared" si="17"/>
        <v>480.83333333333337</v>
      </c>
      <c r="BS107" s="216">
        <f t="shared" si="19"/>
        <v>445</v>
      </c>
      <c r="BT107" s="216">
        <f t="shared" si="20"/>
        <v>391.66666666666669</v>
      </c>
      <c r="BU107" s="216">
        <f t="shared" si="21"/>
        <v>545.83333333333337</v>
      </c>
      <c r="BV107" s="216">
        <f t="shared" si="22"/>
        <v>480.83333333333337</v>
      </c>
    </row>
    <row r="108" spans="1:74" ht="28.5" customHeight="1" x14ac:dyDescent="0.25">
      <c r="A108" s="93">
        <v>19</v>
      </c>
      <c r="B108" s="94" t="s">
        <v>321</v>
      </c>
      <c r="C108" s="94" t="s">
        <v>322</v>
      </c>
      <c r="D108" s="96" t="s">
        <v>323</v>
      </c>
      <c r="E108" s="97" t="s">
        <v>324</v>
      </c>
      <c r="F108" s="51">
        <f t="shared" si="25"/>
        <v>9717</v>
      </c>
      <c r="G108" s="70">
        <f t="shared" si="25"/>
        <v>8551</v>
      </c>
      <c r="H108" s="51">
        <f t="shared" si="25"/>
        <v>11918</v>
      </c>
      <c r="I108" s="53">
        <f t="shared" si="25"/>
        <v>10488</v>
      </c>
      <c r="J108" s="118"/>
      <c r="L108" s="6">
        <f t="shared" si="23"/>
        <v>13</v>
      </c>
      <c r="N108" s="55">
        <v>9289.57</v>
      </c>
      <c r="O108" s="56">
        <v>8174.83</v>
      </c>
      <c r="P108" s="56">
        <v>11394.19</v>
      </c>
      <c r="Q108" s="56">
        <v>10026.89</v>
      </c>
      <c r="S108" s="5">
        <v>0</v>
      </c>
      <c r="T108" s="5">
        <v>0</v>
      </c>
      <c r="U108" s="5">
        <v>0</v>
      </c>
      <c r="V108" s="5">
        <v>0</v>
      </c>
      <c r="Y108" s="225">
        <f t="shared" si="18"/>
        <v>8097.5</v>
      </c>
      <c r="Z108" s="225">
        <f t="shared" si="15"/>
        <v>7125.8333333333339</v>
      </c>
      <c r="AA108" s="225">
        <f t="shared" si="16"/>
        <v>9931.6666666666679</v>
      </c>
      <c r="AB108" s="225">
        <f t="shared" si="17"/>
        <v>8740</v>
      </c>
      <c r="BS108" s="216">
        <f t="shared" si="19"/>
        <v>8097.5</v>
      </c>
      <c r="BT108" s="216">
        <f t="shared" si="20"/>
        <v>7125.8333333333339</v>
      </c>
      <c r="BU108" s="216">
        <f t="shared" si="21"/>
        <v>9931.6666666666679</v>
      </c>
      <c r="BV108" s="216">
        <f t="shared" si="22"/>
        <v>8740</v>
      </c>
    </row>
    <row r="109" spans="1:74" ht="33.75" customHeight="1" x14ac:dyDescent="0.25">
      <c r="A109" s="93">
        <v>20</v>
      </c>
      <c r="B109" s="94" t="s">
        <v>325</v>
      </c>
      <c r="C109" s="94" t="s">
        <v>326</v>
      </c>
      <c r="D109" s="101" t="s">
        <v>327</v>
      </c>
      <c r="E109" s="97" t="s">
        <v>328</v>
      </c>
      <c r="F109" s="51">
        <f t="shared" si="25"/>
        <v>3554</v>
      </c>
      <c r="G109" s="70">
        <f t="shared" si="25"/>
        <v>3128</v>
      </c>
      <c r="H109" s="51">
        <f t="shared" si="25"/>
        <v>4358</v>
      </c>
      <c r="I109" s="53">
        <f t="shared" si="25"/>
        <v>3835</v>
      </c>
      <c r="J109" s="118"/>
      <c r="L109" s="6">
        <f t="shared" si="23"/>
        <v>13</v>
      </c>
      <c r="N109" s="55">
        <v>3398.11</v>
      </c>
      <c r="O109" s="56">
        <v>2990.34</v>
      </c>
      <c r="P109" s="56">
        <v>4165.91</v>
      </c>
      <c r="Q109" s="56">
        <v>3666</v>
      </c>
      <c r="S109" s="5">
        <v>0</v>
      </c>
      <c r="T109" s="5">
        <v>0</v>
      </c>
      <c r="U109" s="5">
        <v>0</v>
      </c>
      <c r="V109" s="5">
        <v>0</v>
      </c>
      <c r="Y109" s="225">
        <f t="shared" si="18"/>
        <v>2961.666666666667</v>
      </c>
      <c r="Z109" s="225">
        <f t="shared" si="15"/>
        <v>2606.666666666667</v>
      </c>
      <c r="AA109" s="225">
        <f t="shared" si="16"/>
        <v>3631.666666666667</v>
      </c>
      <c r="AB109" s="225">
        <f t="shared" si="17"/>
        <v>3195.8333333333335</v>
      </c>
      <c r="BS109" s="216">
        <f t="shared" si="19"/>
        <v>2961.666666666667</v>
      </c>
      <c r="BT109" s="216">
        <f t="shared" si="20"/>
        <v>2606.666666666667</v>
      </c>
      <c r="BU109" s="216">
        <f t="shared" si="21"/>
        <v>3631.666666666667</v>
      </c>
      <c r="BV109" s="216">
        <f t="shared" si="22"/>
        <v>3195.8333333333335</v>
      </c>
    </row>
    <row r="110" spans="1:74" ht="37.5" customHeight="1" x14ac:dyDescent="0.25">
      <c r="A110" s="124">
        <v>21</v>
      </c>
      <c r="B110" s="94" t="s">
        <v>329</v>
      </c>
      <c r="C110" s="94" t="s">
        <v>330</v>
      </c>
      <c r="D110" s="101" t="s">
        <v>331</v>
      </c>
      <c r="E110" s="97" t="s">
        <v>275</v>
      </c>
      <c r="F110" s="51">
        <f t="shared" si="25"/>
        <v>1308</v>
      </c>
      <c r="G110" s="70">
        <f t="shared" si="25"/>
        <v>1151</v>
      </c>
      <c r="H110" s="51">
        <f t="shared" si="25"/>
        <v>1604</v>
      </c>
      <c r="I110" s="53">
        <f t="shared" si="25"/>
        <v>1412</v>
      </c>
      <c r="J110" s="118"/>
      <c r="L110" s="6">
        <f t="shared" si="23"/>
        <v>13</v>
      </c>
      <c r="N110" s="55">
        <v>1250.5</v>
      </c>
      <c r="O110" s="56">
        <v>1100.44</v>
      </c>
      <c r="P110" s="56">
        <v>1533.55</v>
      </c>
      <c r="Q110" s="56">
        <v>1349.53</v>
      </c>
      <c r="S110" s="5">
        <v>0</v>
      </c>
      <c r="T110" s="5">
        <v>0</v>
      </c>
      <c r="U110" s="5">
        <v>0</v>
      </c>
      <c r="V110" s="5">
        <v>0</v>
      </c>
      <c r="Y110" s="225">
        <f t="shared" si="18"/>
        <v>1090</v>
      </c>
      <c r="Z110" s="225">
        <f t="shared" si="15"/>
        <v>959.16666666666674</v>
      </c>
      <c r="AA110" s="225">
        <f t="shared" si="16"/>
        <v>1336.6666666666667</v>
      </c>
      <c r="AB110" s="225">
        <f t="shared" si="17"/>
        <v>1176.6666666666667</v>
      </c>
      <c r="BS110" s="216">
        <f t="shared" si="19"/>
        <v>1090</v>
      </c>
      <c r="BT110" s="216">
        <f t="shared" si="20"/>
        <v>959.16666666666674</v>
      </c>
      <c r="BU110" s="216">
        <f t="shared" si="21"/>
        <v>1336.6666666666667</v>
      </c>
      <c r="BV110" s="216">
        <f t="shared" si="22"/>
        <v>1176.6666666666667</v>
      </c>
    </row>
    <row r="111" spans="1:74" ht="36.75" customHeight="1" x14ac:dyDescent="0.25">
      <c r="A111" s="93">
        <v>22</v>
      </c>
      <c r="B111" s="94" t="s">
        <v>332</v>
      </c>
      <c r="C111" s="94" t="s">
        <v>333</v>
      </c>
      <c r="D111" s="96" t="s">
        <v>334</v>
      </c>
      <c r="E111" s="97" t="s">
        <v>335</v>
      </c>
      <c r="F111" s="51">
        <f t="shared" si="25"/>
        <v>6454</v>
      </c>
      <c r="G111" s="70">
        <f t="shared" si="25"/>
        <v>5680</v>
      </c>
      <c r="H111" s="51">
        <f t="shared" si="25"/>
        <v>7914</v>
      </c>
      <c r="I111" s="53">
        <f t="shared" si="25"/>
        <v>6808</v>
      </c>
      <c r="J111" s="118"/>
      <c r="L111" s="6">
        <f t="shared" si="23"/>
        <v>13</v>
      </c>
      <c r="N111" s="67">
        <v>6170.22</v>
      </c>
      <c r="O111" s="68">
        <v>5429.8</v>
      </c>
      <c r="P111" s="68">
        <v>7566.19</v>
      </c>
      <c r="Q111" s="68">
        <v>6508.16</v>
      </c>
      <c r="S111" s="5">
        <v>0</v>
      </c>
      <c r="T111" s="5">
        <v>0</v>
      </c>
      <c r="U111" s="5">
        <v>0</v>
      </c>
      <c r="V111" s="5">
        <v>0</v>
      </c>
      <c r="Y111" s="225">
        <f t="shared" si="18"/>
        <v>5378.3333333333339</v>
      </c>
      <c r="Z111" s="225">
        <f t="shared" si="15"/>
        <v>4733.3333333333339</v>
      </c>
      <c r="AA111" s="225">
        <f t="shared" si="16"/>
        <v>6595</v>
      </c>
      <c r="AB111" s="225">
        <f t="shared" si="17"/>
        <v>5673.3333333333339</v>
      </c>
      <c r="BS111" s="216">
        <f t="shared" si="19"/>
        <v>5378.3333333333339</v>
      </c>
      <c r="BT111" s="216">
        <f t="shared" si="20"/>
        <v>4733.3333333333339</v>
      </c>
      <c r="BU111" s="216">
        <f t="shared" si="21"/>
        <v>6595</v>
      </c>
      <c r="BV111" s="216">
        <f t="shared" si="22"/>
        <v>5673.3333333333339</v>
      </c>
    </row>
    <row r="112" spans="1:74" ht="24.95" customHeight="1" x14ac:dyDescent="0.25">
      <c r="A112" s="93">
        <v>23</v>
      </c>
      <c r="B112" s="94" t="s">
        <v>336</v>
      </c>
      <c r="C112" s="94" t="s">
        <v>337</v>
      </c>
      <c r="D112" s="96" t="s">
        <v>338</v>
      </c>
      <c r="E112" s="97" t="s">
        <v>335</v>
      </c>
      <c r="F112" s="51">
        <f t="shared" si="25"/>
        <v>7263</v>
      </c>
      <c r="G112" s="70">
        <f t="shared" si="25"/>
        <v>6391</v>
      </c>
      <c r="H112" s="51">
        <f t="shared" si="25"/>
        <v>8906</v>
      </c>
      <c r="I112" s="53">
        <f t="shared" si="25"/>
        <v>7837</v>
      </c>
      <c r="J112" s="118"/>
      <c r="L112" s="6">
        <f t="shared" si="23"/>
        <v>13</v>
      </c>
      <c r="N112" s="55">
        <v>6943.14</v>
      </c>
      <c r="O112" s="56">
        <v>6109.96</v>
      </c>
      <c r="P112" s="56">
        <v>8513.9599999999991</v>
      </c>
      <c r="Q112" s="56">
        <v>7492.3</v>
      </c>
      <c r="S112" s="5">
        <v>0</v>
      </c>
      <c r="T112" s="5">
        <v>0</v>
      </c>
      <c r="U112" s="5">
        <v>0</v>
      </c>
      <c r="V112" s="5">
        <v>0</v>
      </c>
      <c r="Y112" s="225">
        <f t="shared" si="18"/>
        <v>6052.5</v>
      </c>
      <c r="Z112" s="225">
        <f t="shared" si="15"/>
        <v>5325.8333333333339</v>
      </c>
      <c r="AA112" s="225">
        <f t="shared" si="16"/>
        <v>7421.666666666667</v>
      </c>
      <c r="AB112" s="225">
        <f t="shared" si="17"/>
        <v>6530.8333333333339</v>
      </c>
      <c r="BS112" s="216">
        <f t="shared" si="19"/>
        <v>6052.5</v>
      </c>
      <c r="BT112" s="216">
        <f t="shared" si="20"/>
        <v>5325.8333333333339</v>
      </c>
      <c r="BU112" s="216">
        <f t="shared" si="21"/>
        <v>7421.666666666667</v>
      </c>
      <c r="BV112" s="216">
        <f t="shared" si="22"/>
        <v>6530.8333333333339</v>
      </c>
    </row>
    <row r="113" spans="1:74" ht="24.95" customHeight="1" x14ac:dyDescent="0.25">
      <c r="A113" s="93">
        <v>24</v>
      </c>
      <c r="B113" s="94" t="s">
        <v>339</v>
      </c>
      <c r="C113" s="94" t="s">
        <v>340</v>
      </c>
      <c r="D113" s="96" t="s">
        <v>341</v>
      </c>
      <c r="E113" s="97" t="s">
        <v>335</v>
      </c>
      <c r="F113" s="51">
        <f t="shared" si="25"/>
        <v>8085</v>
      </c>
      <c r="G113" s="70">
        <f t="shared" si="25"/>
        <v>7115</v>
      </c>
      <c r="H113" s="51">
        <f t="shared" si="25"/>
        <v>9914</v>
      </c>
      <c r="I113" s="53">
        <f t="shared" si="25"/>
        <v>8724</v>
      </c>
      <c r="J113" s="118"/>
      <c r="L113" s="6">
        <f t="shared" si="23"/>
        <v>13</v>
      </c>
      <c r="N113" s="55">
        <v>7729.15</v>
      </c>
      <c r="O113" s="56">
        <v>6801.66</v>
      </c>
      <c r="P113" s="56">
        <v>9477.82</v>
      </c>
      <c r="Q113" s="56">
        <v>8340.48</v>
      </c>
      <c r="S113" s="5">
        <v>0</v>
      </c>
      <c r="T113" s="5">
        <v>0</v>
      </c>
      <c r="U113" s="5">
        <v>0</v>
      </c>
      <c r="V113" s="5">
        <v>0</v>
      </c>
      <c r="Y113" s="225">
        <f t="shared" si="18"/>
        <v>6737.5</v>
      </c>
      <c r="Z113" s="225">
        <f t="shared" si="15"/>
        <v>5929.166666666667</v>
      </c>
      <c r="AA113" s="225">
        <f t="shared" si="16"/>
        <v>8261.6666666666679</v>
      </c>
      <c r="AB113" s="225">
        <f t="shared" si="17"/>
        <v>7270</v>
      </c>
      <c r="BS113" s="216">
        <f t="shared" si="19"/>
        <v>6737.5</v>
      </c>
      <c r="BT113" s="216">
        <f t="shared" si="20"/>
        <v>5929.166666666667</v>
      </c>
      <c r="BU113" s="216">
        <f t="shared" si="21"/>
        <v>8261.6666666666679</v>
      </c>
      <c r="BV113" s="216">
        <f t="shared" si="22"/>
        <v>7270</v>
      </c>
    </row>
    <row r="114" spans="1:74" ht="24.95" customHeight="1" x14ac:dyDescent="0.25">
      <c r="A114" s="93">
        <v>25</v>
      </c>
      <c r="B114" s="94" t="s">
        <v>342</v>
      </c>
      <c r="C114" s="94" t="s">
        <v>343</v>
      </c>
      <c r="D114" s="96" t="s">
        <v>344</v>
      </c>
      <c r="E114" s="97" t="s">
        <v>335</v>
      </c>
      <c r="F114" s="51">
        <f t="shared" si="25"/>
        <v>8962</v>
      </c>
      <c r="G114" s="70">
        <f t="shared" si="25"/>
        <v>7886</v>
      </c>
      <c r="H114" s="51">
        <f t="shared" si="25"/>
        <v>10989</v>
      </c>
      <c r="I114" s="53">
        <f t="shared" si="25"/>
        <v>9670</v>
      </c>
      <c r="J114" s="118"/>
      <c r="L114" s="6">
        <f t="shared" si="23"/>
        <v>13</v>
      </c>
      <c r="N114" s="55">
        <v>8567.57</v>
      </c>
      <c r="O114" s="56">
        <v>7539.46</v>
      </c>
      <c r="P114" s="56">
        <v>10505.92</v>
      </c>
      <c r="Q114" s="56">
        <v>9245.2099999999991</v>
      </c>
      <c r="S114" s="5">
        <v>0</v>
      </c>
      <c r="T114" s="5">
        <v>0</v>
      </c>
      <c r="U114" s="5">
        <v>0</v>
      </c>
      <c r="V114" s="5">
        <v>0</v>
      </c>
      <c r="Y114" s="225">
        <f t="shared" si="18"/>
        <v>7468.3333333333339</v>
      </c>
      <c r="Z114" s="225">
        <f t="shared" si="15"/>
        <v>6571.666666666667</v>
      </c>
      <c r="AA114" s="225">
        <f t="shared" si="16"/>
        <v>9157.5</v>
      </c>
      <c r="AB114" s="225">
        <f t="shared" si="17"/>
        <v>8058.3333333333339</v>
      </c>
      <c r="BS114" s="216">
        <f t="shared" si="19"/>
        <v>7468.3333333333339</v>
      </c>
      <c r="BT114" s="216">
        <f t="shared" si="20"/>
        <v>6571.666666666667</v>
      </c>
      <c r="BU114" s="216">
        <f t="shared" si="21"/>
        <v>9157.5</v>
      </c>
      <c r="BV114" s="216">
        <f t="shared" si="22"/>
        <v>8058.3333333333339</v>
      </c>
    </row>
    <row r="115" spans="1:74" ht="24.95" customHeight="1" x14ac:dyDescent="0.25">
      <c r="A115" s="93">
        <v>26</v>
      </c>
      <c r="B115" s="94" t="s">
        <v>345</v>
      </c>
      <c r="C115" s="94" t="s">
        <v>346</v>
      </c>
      <c r="D115" s="96" t="s">
        <v>347</v>
      </c>
      <c r="E115" s="97" t="s">
        <v>335</v>
      </c>
      <c r="F115" s="51">
        <f t="shared" si="25"/>
        <v>9784</v>
      </c>
      <c r="G115" s="70">
        <f t="shared" si="25"/>
        <v>8610</v>
      </c>
      <c r="H115" s="51">
        <f t="shared" si="25"/>
        <v>11997</v>
      </c>
      <c r="I115" s="53">
        <f t="shared" si="25"/>
        <v>10558</v>
      </c>
      <c r="J115" s="118"/>
      <c r="L115" s="6">
        <f t="shared" si="23"/>
        <v>13</v>
      </c>
      <c r="N115" s="55">
        <v>9353.58</v>
      </c>
      <c r="O115" s="56">
        <v>8231.16</v>
      </c>
      <c r="P115" s="56">
        <v>11469.77</v>
      </c>
      <c r="Q115" s="56">
        <v>10093.39</v>
      </c>
      <c r="S115" s="5">
        <v>0</v>
      </c>
      <c r="T115" s="5">
        <v>0</v>
      </c>
      <c r="U115" s="5">
        <v>0</v>
      </c>
      <c r="V115" s="5">
        <v>0</v>
      </c>
      <c r="Y115" s="225">
        <f t="shared" si="18"/>
        <v>8153.3333333333339</v>
      </c>
      <c r="Z115" s="225">
        <f t="shared" si="15"/>
        <v>7175</v>
      </c>
      <c r="AA115" s="225">
        <f t="shared" si="16"/>
        <v>9997.5</v>
      </c>
      <c r="AB115" s="225">
        <f t="shared" si="17"/>
        <v>8798.3333333333339</v>
      </c>
      <c r="BS115" s="216">
        <f t="shared" si="19"/>
        <v>8153.3333333333339</v>
      </c>
      <c r="BT115" s="216">
        <f t="shared" si="20"/>
        <v>7175</v>
      </c>
      <c r="BU115" s="216">
        <f t="shared" si="21"/>
        <v>9997.5</v>
      </c>
      <c r="BV115" s="216">
        <f t="shared" si="22"/>
        <v>8798.3333333333339</v>
      </c>
    </row>
    <row r="116" spans="1:74" ht="51.75" customHeight="1" x14ac:dyDescent="0.25">
      <c r="A116" s="93">
        <v>27</v>
      </c>
      <c r="B116" s="94" t="s">
        <v>348</v>
      </c>
      <c r="C116" s="94" t="s">
        <v>349</v>
      </c>
      <c r="D116" s="96" t="s">
        <v>350</v>
      </c>
      <c r="E116" s="97" t="s">
        <v>174</v>
      </c>
      <c r="F116" s="51">
        <f t="shared" si="25"/>
        <v>110</v>
      </c>
      <c r="G116" s="70">
        <f t="shared" si="25"/>
        <v>96</v>
      </c>
      <c r="H116" s="51">
        <f t="shared" si="25"/>
        <v>134</v>
      </c>
      <c r="I116" s="53">
        <f t="shared" si="25"/>
        <v>118</v>
      </c>
      <c r="J116" s="118"/>
      <c r="L116" s="6">
        <f t="shared" si="23"/>
        <v>13</v>
      </c>
      <c r="N116" s="55">
        <v>104.81</v>
      </c>
      <c r="O116" s="56">
        <v>92.22</v>
      </c>
      <c r="P116" s="56">
        <v>128.51</v>
      </c>
      <c r="Q116" s="56">
        <v>113.09</v>
      </c>
      <c r="S116" s="5">
        <v>0</v>
      </c>
      <c r="T116" s="5">
        <v>0</v>
      </c>
      <c r="U116" s="5">
        <v>0</v>
      </c>
      <c r="V116" s="5">
        <v>0</v>
      </c>
      <c r="Y116" s="225">
        <f t="shared" si="18"/>
        <v>91.666666666666671</v>
      </c>
      <c r="Z116" s="225">
        <f t="shared" si="15"/>
        <v>80</v>
      </c>
      <c r="AA116" s="225">
        <f t="shared" si="16"/>
        <v>111.66666666666667</v>
      </c>
      <c r="AB116" s="225">
        <f t="shared" si="17"/>
        <v>98.333333333333343</v>
      </c>
      <c r="BS116" s="216">
        <f t="shared" si="19"/>
        <v>91.666666666666671</v>
      </c>
      <c r="BT116" s="216">
        <f t="shared" si="20"/>
        <v>80</v>
      </c>
      <c r="BU116" s="216">
        <f t="shared" si="21"/>
        <v>111.66666666666667</v>
      </c>
      <c r="BV116" s="216">
        <f t="shared" si="22"/>
        <v>98.333333333333343</v>
      </c>
    </row>
    <row r="117" spans="1:74" ht="24.95" customHeight="1" x14ac:dyDescent="0.25">
      <c r="A117" s="93">
        <v>28</v>
      </c>
      <c r="B117" s="94"/>
      <c r="C117" s="94" t="s">
        <v>351</v>
      </c>
      <c r="D117" s="96" t="s">
        <v>352</v>
      </c>
      <c r="E117" s="97"/>
      <c r="F117" s="51">
        <f t="shared" si="25"/>
        <v>69</v>
      </c>
      <c r="G117" s="70">
        <f t="shared" si="25"/>
        <v>60</v>
      </c>
      <c r="H117" s="51">
        <f t="shared" si="25"/>
        <v>118</v>
      </c>
      <c r="I117" s="53">
        <f t="shared" si="25"/>
        <v>104</v>
      </c>
      <c r="J117" s="118"/>
      <c r="L117" s="6">
        <f t="shared" si="23"/>
        <v>13</v>
      </c>
      <c r="N117" s="55">
        <v>65.5</v>
      </c>
      <c r="O117" s="55">
        <v>57.64</v>
      </c>
      <c r="P117" s="55">
        <v>112.45</v>
      </c>
      <c r="Q117" s="55">
        <v>98.95</v>
      </c>
      <c r="S117" s="5">
        <v>0</v>
      </c>
      <c r="T117" s="5">
        <v>0</v>
      </c>
      <c r="U117" s="5">
        <v>0</v>
      </c>
      <c r="V117" s="5">
        <v>0</v>
      </c>
      <c r="Y117" s="225">
        <f t="shared" si="18"/>
        <v>57.5</v>
      </c>
      <c r="Z117" s="225">
        <f t="shared" si="15"/>
        <v>50</v>
      </c>
      <c r="AA117" s="225">
        <f t="shared" si="16"/>
        <v>98.333333333333343</v>
      </c>
      <c r="AB117" s="225">
        <f t="shared" si="17"/>
        <v>86.666666666666671</v>
      </c>
      <c r="BS117" s="216">
        <f t="shared" si="19"/>
        <v>57.5</v>
      </c>
      <c r="BT117" s="216">
        <f t="shared" si="20"/>
        <v>50</v>
      </c>
      <c r="BU117" s="216">
        <f t="shared" si="21"/>
        <v>98.333333333333343</v>
      </c>
      <c r="BV117" s="216">
        <f t="shared" si="22"/>
        <v>86.666666666666671</v>
      </c>
    </row>
    <row r="118" spans="1:74" ht="36.75" customHeight="1" x14ac:dyDescent="0.25">
      <c r="A118" s="93">
        <v>29</v>
      </c>
      <c r="B118" s="94"/>
      <c r="C118" s="94" t="s">
        <v>353</v>
      </c>
      <c r="D118" s="96" t="s">
        <v>354</v>
      </c>
      <c r="E118" s="97"/>
      <c r="F118" s="51">
        <f t="shared" si="25"/>
        <v>27</v>
      </c>
      <c r="G118" s="70">
        <f t="shared" si="25"/>
        <v>24</v>
      </c>
      <c r="H118" s="51">
        <f t="shared" si="25"/>
        <v>32</v>
      </c>
      <c r="I118" s="53">
        <f t="shared" si="25"/>
        <v>28</v>
      </c>
      <c r="J118" s="118"/>
      <c r="L118" s="6">
        <f t="shared" si="23"/>
        <v>13</v>
      </c>
      <c r="N118" s="55">
        <v>26.2</v>
      </c>
      <c r="O118" s="55">
        <v>23.05</v>
      </c>
      <c r="P118" s="55">
        <v>30.2</v>
      </c>
      <c r="Q118" s="55">
        <v>26.58</v>
      </c>
      <c r="S118" s="5">
        <v>0</v>
      </c>
      <c r="T118" s="5">
        <v>0</v>
      </c>
      <c r="U118" s="5">
        <v>0</v>
      </c>
      <c r="V118" s="5">
        <v>0</v>
      </c>
      <c r="Y118" s="225">
        <f t="shared" si="18"/>
        <v>22.5</v>
      </c>
      <c r="Z118" s="225">
        <f t="shared" si="15"/>
        <v>20</v>
      </c>
      <c r="AA118" s="225">
        <f t="shared" si="16"/>
        <v>26.666666666666668</v>
      </c>
      <c r="AB118" s="225">
        <f t="shared" si="17"/>
        <v>23.333333333333336</v>
      </c>
      <c r="BS118" s="216">
        <f t="shared" si="19"/>
        <v>22.5</v>
      </c>
      <c r="BT118" s="216">
        <f t="shared" si="20"/>
        <v>20</v>
      </c>
      <c r="BU118" s="216">
        <f t="shared" si="21"/>
        <v>26.666666666666668</v>
      </c>
      <c r="BV118" s="216">
        <f t="shared" si="22"/>
        <v>23.333333333333336</v>
      </c>
    </row>
    <row r="119" spans="1:74" ht="24.95" customHeight="1" x14ac:dyDescent="0.25">
      <c r="A119" s="93">
        <v>30</v>
      </c>
      <c r="B119" s="94" t="s">
        <v>355</v>
      </c>
      <c r="C119" s="94" t="s">
        <v>356</v>
      </c>
      <c r="D119" s="96" t="s">
        <v>357</v>
      </c>
      <c r="E119" s="97" t="s">
        <v>358</v>
      </c>
      <c r="F119" s="51">
        <f t="shared" si="25"/>
        <v>304</v>
      </c>
      <c r="G119" s="70">
        <f t="shared" si="25"/>
        <v>267</v>
      </c>
      <c r="H119" s="51">
        <f t="shared" si="25"/>
        <v>372</v>
      </c>
      <c r="I119" s="53">
        <f t="shared" si="25"/>
        <v>328</v>
      </c>
      <c r="J119" s="118"/>
      <c r="L119" s="6">
        <f t="shared" si="23"/>
        <v>13</v>
      </c>
      <c r="N119" s="55">
        <v>290.3</v>
      </c>
      <c r="O119" s="55">
        <v>255.47</v>
      </c>
      <c r="P119" s="55">
        <v>356.06</v>
      </c>
      <c r="Q119" s="55">
        <v>313.33999999999997</v>
      </c>
      <c r="S119" s="5">
        <v>0</v>
      </c>
      <c r="T119" s="5">
        <v>0</v>
      </c>
      <c r="U119" s="5">
        <v>0</v>
      </c>
      <c r="V119" s="5">
        <v>0</v>
      </c>
      <c r="Y119" s="225">
        <f t="shared" si="18"/>
        <v>253.33333333333334</v>
      </c>
      <c r="Z119" s="225">
        <f t="shared" si="15"/>
        <v>222.5</v>
      </c>
      <c r="AA119" s="225">
        <f t="shared" si="16"/>
        <v>310</v>
      </c>
      <c r="AB119" s="225">
        <f t="shared" si="17"/>
        <v>273.33333333333337</v>
      </c>
      <c r="BS119" s="216">
        <f t="shared" si="19"/>
        <v>253.33333333333334</v>
      </c>
      <c r="BT119" s="216">
        <f t="shared" si="20"/>
        <v>222.5</v>
      </c>
      <c r="BU119" s="216">
        <f t="shared" si="21"/>
        <v>310</v>
      </c>
      <c r="BV119" s="216">
        <f t="shared" si="22"/>
        <v>273.33333333333337</v>
      </c>
    </row>
    <row r="120" spans="1:74" ht="24.95" customHeight="1" x14ac:dyDescent="0.25">
      <c r="A120" s="93">
        <v>31</v>
      </c>
      <c r="B120" s="94" t="s">
        <v>359</v>
      </c>
      <c r="C120" s="94" t="s">
        <v>360</v>
      </c>
      <c r="D120" s="96" t="s">
        <v>361</v>
      </c>
      <c r="E120" s="97" t="s">
        <v>358</v>
      </c>
      <c r="F120" s="51">
        <f t="shared" si="25"/>
        <v>69</v>
      </c>
      <c r="G120" s="70">
        <f t="shared" si="25"/>
        <v>60</v>
      </c>
      <c r="H120" s="51">
        <f t="shared" si="25"/>
        <v>82</v>
      </c>
      <c r="I120" s="53">
        <f t="shared" si="25"/>
        <v>74</v>
      </c>
      <c r="J120" s="118"/>
      <c r="L120" s="6">
        <f t="shared" si="23"/>
        <v>13</v>
      </c>
      <c r="N120" s="55">
        <v>65.5</v>
      </c>
      <c r="O120" s="56">
        <v>57.64</v>
      </c>
      <c r="P120" s="56">
        <v>78.510000000000005</v>
      </c>
      <c r="Q120" s="56">
        <v>70.680000000000007</v>
      </c>
      <c r="S120" s="5">
        <v>0</v>
      </c>
      <c r="T120" s="5">
        <v>0</v>
      </c>
      <c r="U120" s="5">
        <v>0</v>
      </c>
      <c r="V120" s="5">
        <v>0</v>
      </c>
      <c r="Y120" s="225">
        <f t="shared" si="18"/>
        <v>57.5</v>
      </c>
      <c r="Z120" s="225">
        <f t="shared" si="15"/>
        <v>50</v>
      </c>
      <c r="AA120" s="225">
        <f t="shared" si="16"/>
        <v>68.333333333333343</v>
      </c>
      <c r="AB120" s="225">
        <f t="shared" si="17"/>
        <v>61.666666666666671</v>
      </c>
      <c r="BS120" s="216">
        <f t="shared" si="19"/>
        <v>57.5</v>
      </c>
      <c r="BT120" s="216">
        <f t="shared" si="20"/>
        <v>50</v>
      </c>
      <c r="BU120" s="216">
        <f t="shared" si="21"/>
        <v>68.333333333333343</v>
      </c>
      <c r="BV120" s="216">
        <f t="shared" si="22"/>
        <v>61.666666666666671</v>
      </c>
    </row>
    <row r="121" spans="1:74" ht="40.5" customHeight="1" x14ac:dyDescent="0.25">
      <c r="A121" s="124">
        <v>32</v>
      </c>
      <c r="B121" s="94" t="s">
        <v>362</v>
      </c>
      <c r="C121" s="94" t="s">
        <v>363</v>
      </c>
      <c r="D121" s="96" t="s">
        <v>364</v>
      </c>
      <c r="E121" s="97" t="s">
        <v>174</v>
      </c>
      <c r="F121" s="51">
        <f t="shared" si="25"/>
        <v>1551</v>
      </c>
      <c r="G121" s="51">
        <f t="shared" si="25"/>
        <v>1365</v>
      </c>
      <c r="H121" s="51">
        <f t="shared" si="25"/>
        <v>1896</v>
      </c>
      <c r="I121" s="52">
        <f t="shared" si="25"/>
        <v>1668</v>
      </c>
      <c r="J121" s="118"/>
      <c r="L121" s="6">
        <f t="shared" si="23"/>
        <v>13</v>
      </c>
      <c r="N121" s="55">
        <v>1483.26</v>
      </c>
      <c r="O121" s="56">
        <v>1305.28</v>
      </c>
      <c r="P121" s="56">
        <v>1812.56</v>
      </c>
      <c r="Q121" s="56">
        <v>1595.06</v>
      </c>
      <c r="S121" s="5">
        <v>0</v>
      </c>
      <c r="T121" s="5">
        <v>0</v>
      </c>
      <c r="U121" s="5">
        <v>0</v>
      </c>
      <c r="V121" s="5">
        <v>0</v>
      </c>
      <c r="Y121" s="225">
        <f t="shared" si="18"/>
        <v>1292.5</v>
      </c>
      <c r="Z121" s="225">
        <f t="shared" si="15"/>
        <v>1137.5</v>
      </c>
      <c r="AA121" s="225">
        <f t="shared" si="16"/>
        <v>1580</v>
      </c>
      <c r="AB121" s="225">
        <f t="shared" si="17"/>
        <v>1390</v>
      </c>
      <c r="BS121" s="216">
        <f t="shared" si="19"/>
        <v>1292.5</v>
      </c>
      <c r="BT121" s="216">
        <f t="shared" si="20"/>
        <v>1137.5</v>
      </c>
      <c r="BU121" s="216">
        <f t="shared" si="21"/>
        <v>1580</v>
      </c>
      <c r="BV121" s="216">
        <f t="shared" si="22"/>
        <v>1390</v>
      </c>
    </row>
    <row r="122" spans="1:74" ht="24.95" customHeight="1" thickBot="1" x14ac:dyDescent="0.3">
      <c r="A122" s="113">
        <v>33</v>
      </c>
      <c r="B122" s="104" t="s">
        <v>365</v>
      </c>
      <c r="C122" s="104" t="s">
        <v>366</v>
      </c>
      <c r="D122" s="105" t="s">
        <v>367</v>
      </c>
      <c r="E122" s="106" t="s">
        <v>174</v>
      </c>
      <c r="F122" s="78">
        <f t="shared" si="25"/>
        <v>1165</v>
      </c>
      <c r="G122" s="79">
        <f t="shared" si="25"/>
        <v>1025</v>
      </c>
      <c r="H122" s="78">
        <f t="shared" si="25"/>
        <v>1428</v>
      </c>
      <c r="I122" s="80">
        <f t="shared" si="25"/>
        <v>1257</v>
      </c>
      <c r="J122" s="118"/>
      <c r="L122" s="6">
        <f t="shared" si="23"/>
        <v>13</v>
      </c>
      <c r="N122" s="67">
        <v>1113.53</v>
      </c>
      <c r="O122" s="68">
        <v>979.9</v>
      </c>
      <c r="P122" s="68">
        <v>1365.44</v>
      </c>
      <c r="Q122" s="68">
        <v>1201.5999999999999</v>
      </c>
      <c r="S122" s="5">
        <v>0</v>
      </c>
      <c r="T122" s="5">
        <v>0</v>
      </c>
      <c r="U122" s="5">
        <v>0</v>
      </c>
      <c r="V122" s="5">
        <v>0</v>
      </c>
      <c r="Y122" s="225">
        <f t="shared" si="18"/>
        <v>970.83333333333337</v>
      </c>
      <c r="Z122" s="225">
        <f t="shared" si="15"/>
        <v>854.16666666666674</v>
      </c>
      <c r="AA122" s="225">
        <f t="shared" si="16"/>
        <v>1190</v>
      </c>
      <c r="AB122" s="225">
        <f t="shared" si="17"/>
        <v>1047.5</v>
      </c>
      <c r="BS122" s="216">
        <f t="shared" si="19"/>
        <v>970.83333333333337</v>
      </c>
      <c r="BT122" s="216">
        <f t="shared" si="20"/>
        <v>854.16666666666674</v>
      </c>
      <c r="BU122" s="216">
        <f t="shared" si="21"/>
        <v>1190</v>
      </c>
      <c r="BV122" s="216">
        <f t="shared" si="22"/>
        <v>1047.5</v>
      </c>
    </row>
    <row r="123" spans="1:74" ht="36.75" customHeight="1" x14ac:dyDescent="0.25">
      <c r="A123" s="267" t="s">
        <v>368</v>
      </c>
      <c r="B123" s="268"/>
      <c r="C123" s="268"/>
      <c r="D123" s="268"/>
      <c r="E123" s="268"/>
      <c r="F123" s="268"/>
      <c r="G123" s="268"/>
      <c r="H123" s="268"/>
      <c r="I123" s="269"/>
      <c r="J123" s="118"/>
      <c r="L123" s="6">
        <f t="shared" si="23"/>
        <v>0</v>
      </c>
      <c r="N123" s="5"/>
      <c r="O123" s="5"/>
      <c r="P123" s="5"/>
      <c r="Q123" s="5"/>
      <c r="Y123" s="225">
        <f t="shared" si="18"/>
        <v>0</v>
      </c>
      <c r="Z123" s="225">
        <f t="shared" si="15"/>
        <v>0</v>
      </c>
      <c r="AA123" s="225">
        <f t="shared" si="16"/>
        <v>0</v>
      </c>
      <c r="AB123" s="225">
        <f t="shared" si="17"/>
        <v>0</v>
      </c>
      <c r="BS123" s="216">
        <f t="shared" si="19"/>
        <v>0</v>
      </c>
      <c r="BT123" s="216">
        <f t="shared" si="20"/>
        <v>0</v>
      </c>
      <c r="BU123" s="216">
        <f t="shared" si="21"/>
        <v>0</v>
      </c>
      <c r="BV123" s="216">
        <f t="shared" si="22"/>
        <v>0</v>
      </c>
    </row>
    <row r="124" spans="1:74" ht="24.95" customHeight="1" thickBot="1" x14ac:dyDescent="0.3">
      <c r="A124" s="273" t="s">
        <v>369</v>
      </c>
      <c r="B124" s="274"/>
      <c r="C124" s="274"/>
      <c r="D124" s="274"/>
      <c r="E124" s="274"/>
      <c r="F124" s="274"/>
      <c r="G124" s="274"/>
      <c r="H124" s="274"/>
      <c r="I124" s="275"/>
      <c r="J124" s="118"/>
      <c r="L124" s="6">
        <f t="shared" si="23"/>
        <v>0</v>
      </c>
      <c r="Y124" s="225">
        <f t="shared" si="18"/>
        <v>0</v>
      </c>
      <c r="Z124" s="225">
        <f t="shared" si="15"/>
        <v>0</v>
      </c>
      <c r="AA124" s="225">
        <f t="shared" si="16"/>
        <v>0</v>
      </c>
      <c r="AB124" s="225">
        <f t="shared" si="17"/>
        <v>0</v>
      </c>
      <c r="BS124" s="216">
        <f t="shared" si="19"/>
        <v>0</v>
      </c>
      <c r="BT124" s="216">
        <f t="shared" si="20"/>
        <v>0</v>
      </c>
      <c r="BU124" s="216">
        <f t="shared" si="21"/>
        <v>0</v>
      </c>
      <c r="BV124" s="216">
        <f t="shared" si="22"/>
        <v>0</v>
      </c>
    </row>
    <row r="125" spans="1:74" ht="58.5" customHeight="1" thickBot="1" x14ac:dyDescent="0.3">
      <c r="A125" s="119">
        <v>1</v>
      </c>
      <c r="B125" s="120" t="s">
        <v>370</v>
      </c>
      <c r="C125" s="125" t="s">
        <v>371</v>
      </c>
      <c r="D125" s="121" t="s">
        <v>372</v>
      </c>
      <c r="E125" s="122" t="s">
        <v>373</v>
      </c>
      <c r="F125" s="42">
        <f t="shared" ref="F125:I125" si="26">ROUND(N125*(1+$N$1),0)</f>
        <v>2524</v>
      </c>
      <c r="G125" s="42">
        <f t="shared" si="26"/>
        <v>2221</v>
      </c>
      <c r="H125" s="42">
        <f t="shared" si="26"/>
        <v>3094</v>
      </c>
      <c r="I125" s="43">
        <f t="shared" si="26"/>
        <v>2723</v>
      </c>
      <c r="J125" s="118"/>
      <c r="L125" s="6">
        <f t="shared" si="23"/>
        <v>17</v>
      </c>
      <c r="N125" s="55">
        <v>2413.33</v>
      </c>
      <c r="O125" s="56">
        <v>2123.7399999999998</v>
      </c>
      <c r="P125" s="56">
        <v>2957.98</v>
      </c>
      <c r="Q125" s="56">
        <v>2603.02</v>
      </c>
      <c r="S125" s="5">
        <v>0</v>
      </c>
      <c r="T125" s="5">
        <v>0</v>
      </c>
      <c r="U125" s="5">
        <v>0</v>
      </c>
      <c r="V125" s="5">
        <v>0</v>
      </c>
      <c r="Y125" s="225">
        <f t="shared" si="18"/>
        <v>2103.3333333333335</v>
      </c>
      <c r="Z125" s="225">
        <f t="shared" si="15"/>
        <v>1850.8333333333335</v>
      </c>
      <c r="AA125" s="225">
        <f t="shared" si="16"/>
        <v>2578.3333333333335</v>
      </c>
      <c r="AB125" s="225">
        <f t="shared" si="17"/>
        <v>2269.166666666667</v>
      </c>
      <c r="BS125" s="216">
        <f t="shared" si="19"/>
        <v>2103.3333333333335</v>
      </c>
      <c r="BT125" s="216">
        <f t="shared" si="20"/>
        <v>1850.8333333333335</v>
      </c>
      <c r="BU125" s="216">
        <f t="shared" si="21"/>
        <v>2578.3333333333335</v>
      </c>
      <c r="BV125" s="216">
        <f t="shared" si="22"/>
        <v>2269.166666666667</v>
      </c>
    </row>
    <row r="126" spans="1:74" ht="36" customHeight="1" thickBot="1" x14ac:dyDescent="0.3">
      <c r="A126" s="276" t="s">
        <v>374</v>
      </c>
      <c r="B126" s="277"/>
      <c r="C126" s="277"/>
      <c r="D126" s="277"/>
      <c r="E126" s="277"/>
      <c r="F126" s="277"/>
      <c r="G126" s="277"/>
      <c r="H126" s="277"/>
      <c r="I126" s="278"/>
      <c r="J126" s="118"/>
      <c r="L126" s="6">
        <f t="shared" si="23"/>
        <v>0</v>
      </c>
      <c r="N126" s="5"/>
      <c r="O126" s="5"/>
      <c r="P126" s="5"/>
      <c r="Q126" s="5"/>
      <c r="Y126" s="225">
        <f t="shared" si="18"/>
        <v>0</v>
      </c>
      <c r="Z126" s="225">
        <f t="shared" si="15"/>
        <v>0</v>
      </c>
      <c r="AA126" s="225">
        <f t="shared" si="16"/>
        <v>0</v>
      </c>
      <c r="AB126" s="225">
        <f t="shared" si="17"/>
        <v>0</v>
      </c>
      <c r="BS126" s="216">
        <f t="shared" si="19"/>
        <v>0</v>
      </c>
      <c r="BT126" s="216">
        <f t="shared" si="20"/>
        <v>0</v>
      </c>
      <c r="BU126" s="216">
        <f t="shared" si="21"/>
        <v>0</v>
      </c>
      <c r="BV126" s="216">
        <f t="shared" si="22"/>
        <v>0</v>
      </c>
    </row>
    <row r="127" spans="1:74" ht="24.95" customHeight="1" thickBot="1" x14ac:dyDescent="0.3">
      <c r="A127" s="279" t="s">
        <v>375</v>
      </c>
      <c r="B127" s="280"/>
      <c r="C127" s="280"/>
      <c r="D127" s="280"/>
      <c r="E127" s="280"/>
      <c r="F127" s="280"/>
      <c r="G127" s="280"/>
      <c r="H127" s="280"/>
      <c r="I127" s="281"/>
      <c r="J127" s="118"/>
      <c r="L127" s="6">
        <f t="shared" si="23"/>
        <v>0</v>
      </c>
      <c r="Y127" s="225">
        <f t="shared" si="18"/>
        <v>0</v>
      </c>
      <c r="Z127" s="225">
        <f t="shared" si="15"/>
        <v>0</v>
      </c>
      <c r="AA127" s="225">
        <f t="shared" si="16"/>
        <v>0</v>
      </c>
      <c r="AB127" s="225">
        <f t="shared" si="17"/>
        <v>0</v>
      </c>
      <c r="BS127" s="216">
        <f t="shared" si="19"/>
        <v>0</v>
      </c>
      <c r="BT127" s="216">
        <f t="shared" si="20"/>
        <v>0</v>
      </c>
      <c r="BU127" s="216">
        <f t="shared" si="21"/>
        <v>0</v>
      </c>
      <c r="BV127" s="216">
        <f t="shared" si="22"/>
        <v>0</v>
      </c>
    </row>
    <row r="128" spans="1:74" ht="42" customHeight="1" x14ac:dyDescent="0.25">
      <c r="A128" s="126">
        <v>1</v>
      </c>
      <c r="B128" s="127" t="s">
        <v>376</v>
      </c>
      <c r="C128" s="128" t="s">
        <v>377</v>
      </c>
      <c r="D128" s="129" t="s">
        <v>378</v>
      </c>
      <c r="E128" s="130" t="s">
        <v>88</v>
      </c>
      <c r="F128" s="131">
        <f t="shared" ref="F128:I132" si="27">ROUND(N128*(1+$N$1),0)</f>
        <v>5367</v>
      </c>
      <c r="G128" s="131">
        <f t="shared" si="27"/>
        <v>4723</v>
      </c>
      <c r="H128" s="42">
        <f t="shared" si="27"/>
        <v>6579</v>
      </c>
      <c r="I128" s="132">
        <f t="shared" si="27"/>
        <v>5790</v>
      </c>
      <c r="J128" s="118"/>
      <c r="L128" s="6">
        <f t="shared" si="23"/>
        <v>11</v>
      </c>
      <c r="N128" s="55">
        <v>5131.08</v>
      </c>
      <c r="O128" s="56">
        <v>4515.3500000000004</v>
      </c>
      <c r="P128" s="56">
        <v>6289.81</v>
      </c>
      <c r="Q128" s="56">
        <v>5535.04</v>
      </c>
      <c r="S128" s="5">
        <v>0</v>
      </c>
      <c r="T128" s="5">
        <v>0</v>
      </c>
      <c r="U128" s="5">
        <v>0</v>
      </c>
      <c r="V128" s="5">
        <v>0</v>
      </c>
      <c r="Y128" s="225">
        <f t="shared" si="18"/>
        <v>4472.5</v>
      </c>
      <c r="Z128" s="225">
        <f t="shared" si="15"/>
        <v>3935.8333333333335</v>
      </c>
      <c r="AA128" s="225">
        <f t="shared" si="16"/>
        <v>5482.5</v>
      </c>
      <c r="AB128" s="225">
        <f t="shared" si="17"/>
        <v>4825</v>
      </c>
      <c r="BS128" s="216">
        <f t="shared" si="19"/>
        <v>4472.5</v>
      </c>
      <c r="BT128" s="216">
        <f t="shared" si="20"/>
        <v>3935.8333333333335</v>
      </c>
      <c r="BU128" s="216">
        <f t="shared" si="21"/>
        <v>5482.5</v>
      </c>
      <c r="BV128" s="216">
        <f t="shared" si="22"/>
        <v>4825</v>
      </c>
    </row>
    <row r="129" spans="1:74" ht="24.95" customHeight="1" x14ac:dyDescent="0.25">
      <c r="A129" s="93">
        <v>2</v>
      </c>
      <c r="B129" s="94" t="s">
        <v>379</v>
      </c>
      <c r="C129" s="95" t="s">
        <v>380</v>
      </c>
      <c r="D129" s="96" t="s">
        <v>381</v>
      </c>
      <c r="E129" s="133" t="s">
        <v>88</v>
      </c>
      <c r="F129" s="51">
        <f t="shared" si="27"/>
        <v>6134</v>
      </c>
      <c r="G129" s="51">
        <f t="shared" si="27"/>
        <v>5398</v>
      </c>
      <c r="H129" s="51">
        <f t="shared" si="27"/>
        <v>7519</v>
      </c>
      <c r="I129" s="53">
        <f t="shared" si="27"/>
        <v>6617</v>
      </c>
      <c r="J129" s="118"/>
      <c r="L129" s="6">
        <f t="shared" si="23"/>
        <v>12</v>
      </c>
      <c r="N129" s="55">
        <v>5864.09</v>
      </c>
      <c r="O129" s="56">
        <v>5160.3999999999996</v>
      </c>
      <c r="P129" s="56">
        <v>7188.36</v>
      </c>
      <c r="Q129" s="56">
        <v>6325.75</v>
      </c>
      <c r="S129" s="5">
        <v>0</v>
      </c>
      <c r="T129" s="5">
        <v>0</v>
      </c>
      <c r="U129" s="5">
        <v>0</v>
      </c>
      <c r="V129" s="5">
        <v>0</v>
      </c>
      <c r="Y129" s="225">
        <f t="shared" si="18"/>
        <v>5111.666666666667</v>
      </c>
      <c r="Z129" s="225">
        <f t="shared" si="15"/>
        <v>4498.3333333333339</v>
      </c>
      <c r="AA129" s="225">
        <f t="shared" si="16"/>
        <v>6265.8333333333339</v>
      </c>
      <c r="AB129" s="225">
        <f t="shared" si="17"/>
        <v>5514.166666666667</v>
      </c>
      <c r="BS129" s="216">
        <f t="shared" si="19"/>
        <v>5111.666666666667</v>
      </c>
      <c r="BT129" s="216">
        <f t="shared" si="20"/>
        <v>4498.3333333333339</v>
      </c>
      <c r="BU129" s="216">
        <f t="shared" si="21"/>
        <v>6265.8333333333339</v>
      </c>
      <c r="BV129" s="216">
        <f t="shared" si="22"/>
        <v>5514.166666666667</v>
      </c>
    </row>
    <row r="130" spans="1:74" ht="24.95" customHeight="1" x14ac:dyDescent="0.25">
      <c r="A130" s="93">
        <v>3</v>
      </c>
      <c r="B130" s="94" t="s">
        <v>379</v>
      </c>
      <c r="C130" s="95" t="s">
        <v>382</v>
      </c>
      <c r="D130" s="96" t="s">
        <v>383</v>
      </c>
      <c r="E130" s="133" t="s">
        <v>88</v>
      </c>
      <c r="F130" s="51">
        <f t="shared" si="27"/>
        <v>12268</v>
      </c>
      <c r="G130" s="51">
        <f t="shared" si="27"/>
        <v>10796</v>
      </c>
      <c r="H130" s="51">
        <f t="shared" si="27"/>
        <v>15038</v>
      </c>
      <c r="I130" s="53">
        <f t="shared" si="27"/>
        <v>13233</v>
      </c>
      <c r="J130" s="118"/>
      <c r="L130" s="6">
        <f t="shared" si="23"/>
        <v>12</v>
      </c>
      <c r="N130" s="67">
        <v>11728.18</v>
      </c>
      <c r="O130" s="68">
        <v>10320.790000000001</v>
      </c>
      <c r="P130" s="68">
        <v>14376.72</v>
      </c>
      <c r="Q130" s="68">
        <v>12651.52</v>
      </c>
      <c r="S130" s="5">
        <v>0</v>
      </c>
      <c r="T130" s="5">
        <v>0</v>
      </c>
      <c r="U130" s="5">
        <v>0</v>
      </c>
      <c r="V130" s="5">
        <v>0</v>
      </c>
      <c r="Y130" s="225">
        <f t="shared" si="18"/>
        <v>10223.333333333334</v>
      </c>
      <c r="Z130" s="225">
        <f t="shared" si="15"/>
        <v>8996.6666666666679</v>
      </c>
      <c r="AA130" s="225">
        <f t="shared" si="16"/>
        <v>12531.666666666668</v>
      </c>
      <c r="AB130" s="225">
        <f t="shared" si="17"/>
        <v>11027.5</v>
      </c>
      <c r="BS130" s="216">
        <f t="shared" si="19"/>
        <v>10223.333333333334</v>
      </c>
      <c r="BT130" s="216">
        <f t="shared" si="20"/>
        <v>8996.6666666666679</v>
      </c>
      <c r="BU130" s="216">
        <f t="shared" si="21"/>
        <v>12531.666666666668</v>
      </c>
      <c r="BV130" s="216">
        <f t="shared" si="22"/>
        <v>11027.5</v>
      </c>
    </row>
    <row r="131" spans="1:74" ht="24.95" customHeight="1" x14ac:dyDescent="0.25">
      <c r="A131" s="93">
        <v>4</v>
      </c>
      <c r="B131" s="94" t="s">
        <v>379</v>
      </c>
      <c r="C131" s="95" t="s">
        <v>384</v>
      </c>
      <c r="D131" s="96" t="s">
        <v>385</v>
      </c>
      <c r="E131" s="133" t="s">
        <v>88</v>
      </c>
      <c r="F131" s="51">
        <f t="shared" si="27"/>
        <v>18402</v>
      </c>
      <c r="G131" s="51">
        <f t="shared" si="27"/>
        <v>16193</v>
      </c>
      <c r="H131" s="51">
        <f t="shared" si="27"/>
        <v>22557</v>
      </c>
      <c r="I131" s="53">
        <f t="shared" si="27"/>
        <v>19850</v>
      </c>
      <c r="J131" s="118"/>
      <c r="L131" s="6">
        <f t="shared" si="23"/>
        <v>12</v>
      </c>
      <c r="N131" s="67">
        <v>17592.259999999998</v>
      </c>
      <c r="O131" s="68">
        <v>15481.19</v>
      </c>
      <c r="P131" s="68">
        <v>21565.08</v>
      </c>
      <c r="Q131" s="68">
        <v>18977.27</v>
      </c>
      <c r="S131" s="5">
        <v>0</v>
      </c>
      <c r="T131" s="5">
        <v>0</v>
      </c>
      <c r="U131" s="5">
        <v>0</v>
      </c>
      <c r="V131" s="5">
        <v>0</v>
      </c>
      <c r="Y131" s="225">
        <f t="shared" si="18"/>
        <v>15335</v>
      </c>
      <c r="Z131" s="225">
        <f t="shared" si="15"/>
        <v>13494.166666666668</v>
      </c>
      <c r="AA131" s="225">
        <f t="shared" si="16"/>
        <v>18797.5</v>
      </c>
      <c r="AB131" s="225">
        <f t="shared" si="17"/>
        <v>16541.666666666668</v>
      </c>
      <c r="BS131" s="216">
        <f t="shared" si="19"/>
        <v>15335</v>
      </c>
      <c r="BT131" s="216">
        <f t="shared" si="20"/>
        <v>13494.166666666668</v>
      </c>
      <c r="BU131" s="216">
        <f t="shared" si="21"/>
        <v>18797.5</v>
      </c>
      <c r="BV131" s="216">
        <f t="shared" si="22"/>
        <v>16541.666666666668</v>
      </c>
    </row>
    <row r="132" spans="1:74" s="136" customFormat="1" ht="32.25" customHeight="1" thickBot="1" x14ac:dyDescent="0.3">
      <c r="A132" s="93">
        <v>5</v>
      </c>
      <c r="B132" s="134" t="s">
        <v>386</v>
      </c>
      <c r="C132" s="135" t="s">
        <v>387</v>
      </c>
      <c r="D132" s="96" t="s">
        <v>388</v>
      </c>
      <c r="E132" s="97" t="s">
        <v>389</v>
      </c>
      <c r="F132" s="51">
        <f t="shared" si="27"/>
        <v>35</v>
      </c>
      <c r="G132" s="51">
        <f t="shared" si="27"/>
        <v>31</v>
      </c>
      <c r="H132" s="51">
        <f t="shared" si="27"/>
        <v>43</v>
      </c>
      <c r="I132" s="53">
        <f t="shared" si="27"/>
        <v>37</v>
      </c>
      <c r="J132" s="118"/>
      <c r="L132" s="6">
        <f t="shared" si="23"/>
        <v>16</v>
      </c>
      <c r="N132" s="67">
        <v>33.24</v>
      </c>
      <c r="O132" s="68">
        <v>29.26</v>
      </c>
      <c r="P132" s="68">
        <v>40.659999999999997</v>
      </c>
      <c r="Q132" s="68">
        <v>35.770000000000003</v>
      </c>
      <c r="S132" s="136">
        <v>0</v>
      </c>
      <c r="T132" s="136">
        <v>0</v>
      </c>
      <c r="U132" s="136">
        <v>0</v>
      </c>
      <c r="V132" s="136">
        <v>0</v>
      </c>
      <c r="Y132" s="225">
        <f t="shared" si="18"/>
        <v>29.166666666666668</v>
      </c>
      <c r="Z132" s="225">
        <f t="shared" si="15"/>
        <v>25.833333333333336</v>
      </c>
      <c r="AA132" s="225">
        <f t="shared" si="16"/>
        <v>35.833333333333336</v>
      </c>
      <c r="AB132" s="225">
        <f t="shared" si="17"/>
        <v>30.833333333333336</v>
      </c>
      <c r="AC132" s="5"/>
      <c r="BS132" s="216">
        <f t="shared" si="19"/>
        <v>29.166666666666668</v>
      </c>
      <c r="BT132" s="216">
        <f t="shared" si="20"/>
        <v>25.833333333333336</v>
      </c>
      <c r="BU132" s="216">
        <f t="shared" si="21"/>
        <v>35.833333333333336</v>
      </c>
      <c r="BV132" s="216">
        <f t="shared" si="22"/>
        <v>30.833333333333336</v>
      </c>
    </row>
    <row r="133" spans="1:74" ht="24.95" customHeight="1" thickBot="1" x14ac:dyDescent="0.3">
      <c r="A133" s="258" t="s">
        <v>390</v>
      </c>
      <c r="B133" s="259"/>
      <c r="C133" s="259"/>
      <c r="D133" s="259"/>
      <c r="E133" s="259"/>
      <c r="F133" s="259"/>
      <c r="G133" s="259"/>
      <c r="H133" s="259"/>
      <c r="I133" s="260"/>
      <c r="J133" s="137"/>
      <c r="L133" s="6">
        <f t="shared" si="23"/>
        <v>0</v>
      </c>
      <c r="N133" s="136"/>
      <c r="O133" s="136"/>
      <c r="P133" s="136"/>
      <c r="Q133" s="136"/>
      <c r="R133" s="136"/>
      <c r="Y133" s="225">
        <f t="shared" si="18"/>
        <v>0</v>
      </c>
      <c r="Z133" s="225">
        <f t="shared" si="15"/>
        <v>0</v>
      </c>
      <c r="AA133" s="225">
        <f t="shared" si="16"/>
        <v>0</v>
      </c>
      <c r="AB133" s="225">
        <f t="shared" si="17"/>
        <v>0</v>
      </c>
      <c r="BS133" s="216">
        <f t="shared" si="19"/>
        <v>0</v>
      </c>
      <c r="BT133" s="216">
        <f t="shared" si="20"/>
        <v>0</v>
      </c>
      <c r="BU133" s="216">
        <f t="shared" si="21"/>
        <v>0</v>
      </c>
      <c r="BV133" s="216">
        <f t="shared" si="22"/>
        <v>0</v>
      </c>
    </row>
    <row r="134" spans="1:74" ht="91.5" customHeight="1" x14ac:dyDescent="0.25">
      <c r="A134" s="126">
        <v>1</v>
      </c>
      <c r="B134" s="127" t="s">
        <v>391</v>
      </c>
      <c r="C134" s="127" t="s">
        <v>392</v>
      </c>
      <c r="D134" s="129" t="s">
        <v>393</v>
      </c>
      <c r="E134" s="122" t="s">
        <v>394</v>
      </c>
      <c r="F134" s="131">
        <f t="shared" ref="F134:I135" si="28">ROUND(N134*(1+$N$1),0)</f>
        <v>1544</v>
      </c>
      <c r="G134" s="131">
        <f t="shared" si="28"/>
        <v>1359</v>
      </c>
      <c r="H134" s="42">
        <f t="shared" si="28"/>
        <v>1774</v>
      </c>
      <c r="I134" s="132">
        <f t="shared" si="28"/>
        <v>1562</v>
      </c>
      <c r="J134" s="118"/>
      <c r="L134" s="6">
        <f t="shared" si="23"/>
        <v>16</v>
      </c>
      <c r="N134" s="55">
        <v>1476.18</v>
      </c>
      <c r="O134" s="56">
        <v>1299.04</v>
      </c>
      <c r="P134" s="56">
        <v>1696.42</v>
      </c>
      <c r="Q134" s="56">
        <v>1492.85</v>
      </c>
      <c r="R134" s="136"/>
      <c r="S134" s="5">
        <v>0</v>
      </c>
      <c r="T134" s="5">
        <v>0</v>
      </c>
      <c r="U134" s="5">
        <v>0</v>
      </c>
      <c r="V134" s="5">
        <v>0</v>
      </c>
      <c r="Y134" s="225">
        <f t="shared" si="18"/>
        <v>1286.6666666666667</v>
      </c>
      <c r="Z134" s="225">
        <f t="shared" si="15"/>
        <v>1132.5</v>
      </c>
      <c r="AA134" s="225">
        <f t="shared" si="16"/>
        <v>1478.3333333333335</v>
      </c>
      <c r="AB134" s="225">
        <f t="shared" si="17"/>
        <v>1301.6666666666667</v>
      </c>
      <c r="BS134" s="216">
        <f t="shared" si="19"/>
        <v>1286.6666666666667</v>
      </c>
      <c r="BT134" s="216">
        <f t="shared" si="20"/>
        <v>1132.5</v>
      </c>
      <c r="BU134" s="216">
        <f t="shared" si="21"/>
        <v>1478.3333333333335</v>
      </c>
      <c r="BV134" s="216">
        <f t="shared" si="22"/>
        <v>1301.6666666666667</v>
      </c>
    </row>
    <row r="135" spans="1:74" ht="79.5" customHeight="1" thickBot="1" x14ac:dyDescent="0.3">
      <c r="A135" s="124">
        <v>2</v>
      </c>
      <c r="B135" s="138" t="s">
        <v>395</v>
      </c>
      <c r="C135" s="139" t="s">
        <v>396</v>
      </c>
      <c r="D135" s="140" t="s">
        <v>397</v>
      </c>
      <c r="E135" s="106" t="s">
        <v>394</v>
      </c>
      <c r="F135" s="51">
        <f t="shared" si="28"/>
        <v>983</v>
      </c>
      <c r="G135" s="51">
        <f t="shared" si="28"/>
        <v>865</v>
      </c>
      <c r="H135" s="78">
        <f t="shared" si="28"/>
        <v>1129</v>
      </c>
      <c r="I135" s="53">
        <f t="shared" si="28"/>
        <v>994</v>
      </c>
      <c r="J135" s="118"/>
      <c r="L135" s="6">
        <f t="shared" si="23"/>
        <v>15</v>
      </c>
      <c r="N135" s="141">
        <v>939.38</v>
      </c>
      <c r="O135" s="60">
        <v>826.66</v>
      </c>
      <c r="P135" s="60">
        <v>1079.53</v>
      </c>
      <c r="Q135" s="60">
        <v>949.99</v>
      </c>
      <c r="S135" s="5">
        <v>0</v>
      </c>
      <c r="T135" s="5">
        <v>0</v>
      </c>
      <c r="U135" s="5">
        <v>0</v>
      </c>
      <c r="V135" s="5">
        <v>0</v>
      </c>
      <c r="Y135" s="225">
        <f t="shared" si="18"/>
        <v>819.16666666666674</v>
      </c>
      <c r="Z135" s="225">
        <f t="shared" si="15"/>
        <v>720.83333333333337</v>
      </c>
      <c r="AA135" s="225">
        <f t="shared" si="16"/>
        <v>940.83333333333337</v>
      </c>
      <c r="AB135" s="225">
        <f t="shared" si="17"/>
        <v>828.33333333333337</v>
      </c>
      <c r="BS135" s="216">
        <f t="shared" si="19"/>
        <v>819.16666666666674</v>
      </c>
      <c r="BT135" s="216">
        <f t="shared" si="20"/>
        <v>720.83333333333337</v>
      </c>
      <c r="BU135" s="216">
        <f t="shared" si="21"/>
        <v>940.83333333333337</v>
      </c>
      <c r="BV135" s="216">
        <f t="shared" si="22"/>
        <v>828.33333333333337</v>
      </c>
    </row>
    <row r="136" spans="1:74" ht="24.95" customHeight="1" thickBot="1" x14ac:dyDescent="0.3">
      <c r="A136" s="258" t="s">
        <v>398</v>
      </c>
      <c r="B136" s="259"/>
      <c r="C136" s="259"/>
      <c r="D136" s="259"/>
      <c r="E136" s="259"/>
      <c r="F136" s="259"/>
      <c r="G136" s="259"/>
      <c r="H136" s="259"/>
      <c r="I136" s="260"/>
      <c r="J136" s="137"/>
      <c r="L136" s="6">
        <f t="shared" si="23"/>
        <v>0</v>
      </c>
      <c r="N136" s="5"/>
      <c r="O136" s="5"/>
      <c r="P136" s="5"/>
      <c r="Q136" s="5"/>
      <c r="S136" s="5" t="e">
        <v>#REF!</v>
      </c>
      <c r="T136" s="5" t="e">
        <v>#REF!</v>
      </c>
      <c r="U136" s="5" t="e">
        <v>#REF!</v>
      </c>
      <c r="V136" s="5" t="e">
        <v>#REF!</v>
      </c>
      <c r="Y136" s="225">
        <f t="shared" si="18"/>
        <v>0</v>
      </c>
      <c r="Z136" s="225">
        <f t="shared" si="15"/>
        <v>0</v>
      </c>
      <c r="AA136" s="225">
        <f t="shared" si="16"/>
        <v>0</v>
      </c>
      <c r="AB136" s="225">
        <f t="shared" si="17"/>
        <v>0</v>
      </c>
      <c r="BS136" s="216">
        <f t="shared" si="19"/>
        <v>0</v>
      </c>
      <c r="BT136" s="216">
        <f t="shared" si="20"/>
        <v>0</v>
      </c>
      <c r="BU136" s="216">
        <f t="shared" si="21"/>
        <v>0</v>
      </c>
      <c r="BV136" s="216">
        <f t="shared" si="22"/>
        <v>0</v>
      </c>
    </row>
    <row r="137" spans="1:74" ht="43.5" customHeight="1" x14ac:dyDescent="0.25">
      <c r="A137" s="119">
        <v>1</v>
      </c>
      <c r="B137" s="120" t="s">
        <v>391</v>
      </c>
      <c r="C137" s="120" t="s">
        <v>399</v>
      </c>
      <c r="D137" s="121" t="s">
        <v>400</v>
      </c>
      <c r="E137" s="122" t="s">
        <v>401</v>
      </c>
      <c r="F137" s="42">
        <f t="shared" ref="F137:I139" si="29">ROUND(N137*(1+$N$1),0)</f>
        <v>128</v>
      </c>
      <c r="G137" s="42">
        <f t="shared" si="29"/>
        <v>113</v>
      </c>
      <c r="H137" s="42">
        <f t="shared" si="29"/>
        <v>151</v>
      </c>
      <c r="I137" s="43">
        <f t="shared" si="29"/>
        <v>133</v>
      </c>
      <c r="J137" s="118"/>
      <c r="L137" s="6">
        <f t="shared" si="23"/>
        <v>16</v>
      </c>
      <c r="N137" s="55">
        <v>122.32799999999999</v>
      </c>
      <c r="O137" s="56">
        <v>107.65</v>
      </c>
      <c r="P137" s="56">
        <v>144.58799999999999</v>
      </c>
      <c r="Q137" s="56">
        <v>127.24</v>
      </c>
      <c r="S137" s="5">
        <v>0</v>
      </c>
      <c r="T137" s="5">
        <v>0</v>
      </c>
      <c r="U137" s="5">
        <v>0</v>
      </c>
      <c r="V137" s="5">
        <v>0</v>
      </c>
      <c r="Y137" s="225">
        <f t="shared" si="18"/>
        <v>106.66666666666667</v>
      </c>
      <c r="Z137" s="225">
        <f t="shared" si="15"/>
        <v>94.166666666666671</v>
      </c>
      <c r="AA137" s="225">
        <f t="shared" si="16"/>
        <v>125.83333333333334</v>
      </c>
      <c r="AB137" s="225">
        <f t="shared" si="17"/>
        <v>110.83333333333334</v>
      </c>
      <c r="BS137" s="216">
        <f t="shared" si="19"/>
        <v>106.66666666666667</v>
      </c>
      <c r="BT137" s="216">
        <f t="shared" si="20"/>
        <v>94.166666666666671</v>
      </c>
      <c r="BU137" s="216">
        <f t="shared" si="21"/>
        <v>125.83333333333334</v>
      </c>
      <c r="BV137" s="216">
        <f t="shared" si="22"/>
        <v>110.83333333333334</v>
      </c>
    </row>
    <row r="138" spans="1:74" ht="58.5" customHeight="1" x14ac:dyDescent="0.25">
      <c r="A138" s="93">
        <v>2</v>
      </c>
      <c r="B138" s="94" t="s">
        <v>395</v>
      </c>
      <c r="C138" s="94" t="s">
        <v>402</v>
      </c>
      <c r="D138" s="96" t="s">
        <v>403</v>
      </c>
      <c r="E138" s="97" t="s">
        <v>401</v>
      </c>
      <c r="F138" s="51">
        <f t="shared" si="29"/>
        <v>512</v>
      </c>
      <c r="G138" s="51">
        <f t="shared" si="29"/>
        <v>450</v>
      </c>
      <c r="H138" s="51">
        <f t="shared" si="29"/>
        <v>605</v>
      </c>
      <c r="I138" s="53">
        <f t="shared" si="29"/>
        <v>532</v>
      </c>
      <c r="J138" s="118"/>
      <c r="L138" s="6">
        <f t="shared" si="23"/>
        <v>16</v>
      </c>
      <c r="N138" s="55">
        <v>489.29999999999995</v>
      </c>
      <c r="O138" s="56">
        <v>430.58</v>
      </c>
      <c r="P138" s="56">
        <v>578.33999999999992</v>
      </c>
      <c r="Q138" s="56">
        <v>508.94</v>
      </c>
      <c r="S138" s="5">
        <v>0</v>
      </c>
      <c r="T138" s="5">
        <v>0</v>
      </c>
      <c r="U138" s="5">
        <v>0</v>
      </c>
      <c r="V138" s="5">
        <v>0</v>
      </c>
      <c r="Y138" s="225">
        <f t="shared" si="18"/>
        <v>426.66666666666669</v>
      </c>
      <c r="Z138" s="225">
        <f t="shared" si="15"/>
        <v>375</v>
      </c>
      <c r="AA138" s="225">
        <f t="shared" si="16"/>
        <v>504.16666666666669</v>
      </c>
      <c r="AB138" s="225">
        <f t="shared" si="17"/>
        <v>443.33333333333337</v>
      </c>
      <c r="BS138" s="216">
        <f t="shared" si="19"/>
        <v>426.66666666666669</v>
      </c>
      <c r="BT138" s="216">
        <f t="shared" si="20"/>
        <v>375</v>
      </c>
      <c r="BU138" s="216">
        <f t="shared" si="21"/>
        <v>504.16666666666669</v>
      </c>
      <c r="BV138" s="216">
        <f t="shared" si="22"/>
        <v>443.33333333333337</v>
      </c>
    </row>
    <row r="139" spans="1:74" ht="43.5" customHeight="1" thickBot="1" x14ac:dyDescent="0.3">
      <c r="A139" s="113">
        <v>3</v>
      </c>
      <c r="B139" s="104"/>
      <c r="C139" s="104" t="s">
        <v>404</v>
      </c>
      <c r="D139" s="105" t="s">
        <v>405</v>
      </c>
      <c r="E139" s="106" t="s">
        <v>401</v>
      </c>
      <c r="F139" s="78">
        <f t="shared" si="29"/>
        <v>819</v>
      </c>
      <c r="G139" s="78">
        <f t="shared" si="29"/>
        <v>721</v>
      </c>
      <c r="H139" s="78">
        <f t="shared" si="29"/>
        <v>968</v>
      </c>
      <c r="I139" s="80">
        <f t="shared" si="29"/>
        <v>852</v>
      </c>
      <c r="J139" s="118"/>
      <c r="L139" s="6">
        <f t="shared" si="23"/>
        <v>16</v>
      </c>
      <c r="N139" s="55">
        <v>782.86799999999994</v>
      </c>
      <c r="O139" s="56">
        <v>688.92</v>
      </c>
      <c r="P139" s="56">
        <v>925.34399999999994</v>
      </c>
      <c r="Q139" s="56">
        <v>814.3</v>
      </c>
      <c r="S139" s="5">
        <v>0</v>
      </c>
      <c r="T139" s="5">
        <v>0</v>
      </c>
      <c r="U139" s="5">
        <v>0</v>
      </c>
      <c r="V139" s="5">
        <v>0</v>
      </c>
      <c r="Y139" s="225">
        <f t="shared" si="18"/>
        <v>682.5</v>
      </c>
      <c r="Z139" s="225">
        <f t="shared" si="15"/>
        <v>600.83333333333337</v>
      </c>
      <c r="AA139" s="225">
        <f t="shared" si="16"/>
        <v>806.66666666666674</v>
      </c>
      <c r="AB139" s="225">
        <f t="shared" si="17"/>
        <v>710</v>
      </c>
      <c r="BS139" s="216">
        <f t="shared" si="19"/>
        <v>682.5</v>
      </c>
      <c r="BT139" s="216">
        <f t="shared" si="20"/>
        <v>600.83333333333337</v>
      </c>
      <c r="BU139" s="216">
        <f t="shared" si="21"/>
        <v>806.66666666666674</v>
      </c>
      <c r="BV139" s="216">
        <f t="shared" si="22"/>
        <v>710</v>
      </c>
    </row>
    <row r="140" spans="1:74" ht="24.95" customHeight="1" thickBot="1" x14ac:dyDescent="0.3">
      <c r="A140" s="258" t="s">
        <v>406</v>
      </c>
      <c r="B140" s="259"/>
      <c r="C140" s="259"/>
      <c r="D140" s="259"/>
      <c r="E140" s="259"/>
      <c r="F140" s="259"/>
      <c r="G140" s="259"/>
      <c r="H140" s="259"/>
      <c r="I140" s="260"/>
      <c r="J140" s="137"/>
      <c r="L140" s="6">
        <f t="shared" si="23"/>
        <v>0</v>
      </c>
      <c r="N140" s="5"/>
      <c r="O140" s="5"/>
      <c r="P140" s="5"/>
      <c r="Q140" s="5"/>
      <c r="Y140" s="225">
        <f t="shared" si="18"/>
        <v>0</v>
      </c>
      <c r="Z140" s="225">
        <f t="shared" ref="Z140:Z143" si="30">G140/1.2</f>
        <v>0</v>
      </c>
      <c r="AA140" s="225">
        <f t="shared" ref="AA140:AA143" si="31">H140/1.2</f>
        <v>0</v>
      </c>
      <c r="AB140" s="225">
        <f t="shared" ref="AB140:AB143" si="32">I140/1.2</f>
        <v>0</v>
      </c>
      <c r="BS140" s="216">
        <f t="shared" si="19"/>
        <v>0</v>
      </c>
      <c r="BT140" s="216">
        <f t="shared" si="20"/>
        <v>0</v>
      </c>
      <c r="BU140" s="216">
        <f t="shared" si="21"/>
        <v>0</v>
      </c>
      <c r="BV140" s="216">
        <f t="shared" si="22"/>
        <v>0</v>
      </c>
    </row>
    <row r="141" spans="1:74" ht="43.5" customHeight="1" x14ac:dyDescent="0.25">
      <c r="A141" s="119">
        <v>1</v>
      </c>
      <c r="B141" s="120" t="s">
        <v>391</v>
      </c>
      <c r="C141" s="120" t="s">
        <v>407</v>
      </c>
      <c r="D141" s="121" t="s">
        <v>408</v>
      </c>
      <c r="E141" s="122" t="s">
        <v>71</v>
      </c>
      <c r="F141" s="42">
        <v>226</v>
      </c>
      <c r="G141" s="42">
        <v>199</v>
      </c>
      <c r="H141" s="42">
        <v>261</v>
      </c>
      <c r="I141" s="43">
        <v>229</v>
      </c>
      <c r="J141" s="118"/>
      <c r="L141" s="6">
        <f t="shared" si="23"/>
        <v>17</v>
      </c>
      <c r="N141" s="55">
        <v>122.32799999999999</v>
      </c>
      <c r="O141" s="56">
        <v>107.65</v>
      </c>
      <c r="P141" s="56"/>
      <c r="Q141" s="56"/>
      <c r="S141" s="46"/>
      <c r="Y141" s="225">
        <f t="shared" ref="Y141:Y143" si="33">F141/1.2</f>
        <v>188.33333333333334</v>
      </c>
      <c r="Z141" s="225">
        <f t="shared" si="30"/>
        <v>165.83333333333334</v>
      </c>
      <c r="AA141" s="225">
        <f t="shared" si="31"/>
        <v>217.5</v>
      </c>
      <c r="AB141" s="225">
        <f t="shared" si="32"/>
        <v>190.83333333333334</v>
      </c>
      <c r="BS141" s="216">
        <f t="shared" ref="BS141:BS143" si="34">F141/1.2</f>
        <v>188.33333333333334</v>
      </c>
      <c r="BT141" s="216">
        <f t="shared" ref="BT141:BT143" si="35">G141/1.2</f>
        <v>165.83333333333334</v>
      </c>
      <c r="BU141" s="216">
        <f t="shared" ref="BU141:BU143" si="36">H141/1.2</f>
        <v>217.5</v>
      </c>
      <c r="BV141" s="216">
        <f t="shared" ref="BV141:BV143" si="37">I141/1.2</f>
        <v>190.83333333333334</v>
      </c>
    </row>
    <row r="142" spans="1:74" ht="58.5" customHeight="1" x14ac:dyDescent="0.25">
      <c r="A142" s="93">
        <v>2</v>
      </c>
      <c r="B142" s="94" t="s">
        <v>395</v>
      </c>
      <c r="C142" s="94" t="s">
        <v>409</v>
      </c>
      <c r="D142" s="96" t="s">
        <v>410</v>
      </c>
      <c r="E142" s="97" t="s">
        <v>71</v>
      </c>
      <c r="F142" s="51">
        <v>226</v>
      </c>
      <c r="G142" s="51">
        <v>199</v>
      </c>
      <c r="H142" s="51">
        <v>645</v>
      </c>
      <c r="I142" s="53">
        <v>568</v>
      </c>
      <c r="J142" s="118"/>
      <c r="L142" s="6">
        <f t="shared" ref="L142:L143" si="38">LEN(C142)</f>
        <v>18</v>
      </c>
      <c r="N142" s="55">
        <v>489.29999999999995</v>
      </c>
      <c r="O142" s="56">
        <v>430.58</v>
      </c>
      <c r="P142" s="56"/>
      <c r="Q142" s="56"/>
      <c r="Y142" s="225">
        <f t="shared" si="33"/>
        <v>188.33333333333334</v>
      </c>
      <c r="Z142" s="225">
        <f t="shared" si="30"/>
        <v>165.83333333333334</v>
      </c>
      <c r="AA142" s="225">
        <f t="shared" si="31"/>
        <v>537.5</v>
      </c>
      <c r="AB142" s="225">
        <f t="shared" si="32"/>
        <v>473.33333333333337</v>
      </c>
      <c r="BS142" s="216">
        <f t="shared" si="34"/>
        <v>188.33333333333334</v>
      </c>
      <c r="BT142" s="216">
        <f t="shared" si="35"/>
        <v>165.83333333333334</v>
      </c>
      <c r="BU142" s="216">
        <f t="shared" si="36"/>
        <v>537.5</v>
      </c>
      <c r="BV142" s="216">
        <f t="shared" si="37"/>
        <v>473.33333333333337</v>
      </c>
    </row>
    <row r="143" spans="1:74" ht="43.5" customHeight="1" thickBot="1" x14ac:dyDescent="0.3">
      <c r="A143" s="113">
        <v>3</v>
      </c>
      <c r="B143" s="104"/>
      <c r="C143" s="104" t="s">
        <v>411</v>
      </c>
      <c r="D143" s="105" t="s">
        <v>412</v>
      </c>
      <c r="E143" s="106" t="s">
        <v>413</v>
      </c>
      <c r="F143" s="78">
        <v>1800.82</v>
      </c>
      <c r="G143" s="78">
        <v>1584.72</v>
      </c>
      <c r="H143" s="78">
        <v>2248.3000000000002</v>
      </c>
      <c r="I143" s="80">
        <v>1978.5</v>
      </c>
      <c r="J143" s="118"/>
      <c r="L143" s="6">
        <f t="shared" si="38"/>
        <v>12</v>
      </c>
      <c r="N143" s="55">
        <v>782.86799999999994</v>
      </c>
      <c r="O143" s="56">
        <v>688.92</v>
      </c>
      <c r="P143" s="56"/>
      <c r="Q143" s="56"/>
      <c r="Y143" s="225">
        <f t="shared" si="33"/>
        <v>1500.6833333333334</v>
      </c>
      <c r="Z143" s="225">
        <f t="shared" si="30"/>
        <v>1320.6000000000001</v>
      </c>
      <c r="AA143" s="225">
        <f t="shared" si="31"/>
        <v>1873.5833333333335</v>
      </c>
      <c r="AB143" s="225">
        <f t="shared" si="32"/>
        <v>1648.75</v>
      </c>
      <c r="BS143" s="216">
        <f t="shared" si="34"/>
        <v>1500.6833333333334</v>
      </c>
      <c r="BT143" s="216">
        <f t="shared" si="35"/>
        <v>1320.6000000000001</v>
      </c>
      <c r="BU143" s="216">
        <f t="shared" si="36"/>
        <v>1873.5833333333335</v>
      </c>
      <c r="BV143" s="216">
        <f t="shared" si="37"/>
        <v>1648.75</v>
      </c>
    </row>
    <row r="144" spans="1:74" ht="24.95" hidden="1" customHeight="1" x14ac:dyDescent="0.25">
      <c r="A144" s="284" t="s">
        <v>414</v>
      </c>
      <c r="B144" s="285"/>
      <c r="C144" s="285"/>
      <c r="D144" s="285"/>
      <c r="E144" s="285"/>
      <c r="F144" s="285"/>
      <c r="G144" s="285"/>
      <c r="H144" s="285"/>
      <c r="I144" s="286"/>
      <c r="J144" s="286"/>
      <c r="N144" s="55">
        <f>652.39*1.2</f>
        <v>782.86799999999994</v>
      </c>
      <c r="O144" s="56">
        <f t="shared" ref="O144" si="39">ROUND(N144/1.25*1.1,2)</f>
        <v>688.92</v>
      </c>
      <c r="P144" s="56"/>
      <c r="Q144" s="56"/>
    </row>
    <row r="145" spans="1:10" ht="33" hidden="1" customHeight="1" x14ac:dyDescent="0.25">
      <c r="A145" s="142">
        <v>1</v>
      </c>
      <c r="B145" s="143" t="s">
        <v>415</v>
      </c>
      <c r="C145" s="143"/>
      <c r="D145" s="144" t="s">
        <v>416</v>
      </c>
      <c r="E145" s="145" t="s">
        <v>417</v>
      </c>
      <c r="F145" s="145"/>
      <c r="G145" s="146"/>
      <c r="H145" s="146"/>
      <c r="I145" s="146"/>
      <c r="J145" s="147"/>
    </row>
    <row r="146" spans="1:10" ht="33" hidden="1" customHeight="1" x14ac:dyDescent="0.25">
      <c r="A146" s="142">
        <v>2</v>
      </c>
      <c r="B146" s="143" t="s">
        <v>415</v>
      </c>
      <c r="C146" s="143"/>
      <c r="D146" s="144" t="s">
        <v>418</v>
      </c>
      <c r="E146" s="145" t="s">
        <v>417</v>
      </c>
      <c r="F146" s="145"/>
      <c r="G146" s="146"/>
      <c r="H146" s="146"/>
      <c r="I146" s="146"/>
      <c r="J146" s="147"/>
    </row>
    <row r="147" spans="1:10" ht="33" hidden="1" customHeight="1" x14ac:dyDescent="0.25">
      <c r="A147" s="142">
        <v>3</v>
      </c>
      <c r="B147" s="143" t="s">
        <v>415</v>
      </c>
      <c r="C147" s="143"/>
      <c r="D147" s="144" t="s">
        <v>419</v>
      </c>
      <c r="E147" s="145" t="s">
        <v>417</v>
      </c>
      <c r="F147" s="145"/>
      <c r="G147" s="146"/>
      <c r="H147" s="146"/>
      <c r="I147" s="146"/>
      <c r="J147" s="147"/>
    </row>
    <row r="148" spans="1:10" ht="33" hidden="1" customHeight="1" x14ac:dyDescent="0.25">
      <c r="A148" s="142">
        <v>4</v>
      </c>
      <c r="B148" s="143" t="s">
        <v>415</v>
      </c>
      <c r="C148" s="143"/>
      <c r="D148" s="144" t="s">
        <v>420</v>
      </c>
      <c r="E148" s="145" t="s">
        <v>417</v>
      </c>
      <c r="F148" s="145"/>
      <c r="G148" s="146"/>
      <c r="H148" s="146"/>
      <c r="I148" s="146"/>
      <c r="J148" s="147"/>
    </row>
    <row r="149" spans="1:10" ht="33" hidden="1" customHeight="1" x14ac:dyDescent="0.25">
      <c r="A149" s="142">
        <v>5</v>
      </c>
      <c r="B149" s="143" t="s">
        <v>415</v>
      </c>
      <c r="C149" s="143"/>
      <c r="D149" s="144" t="s">
        <v>421</v>
      </c>
      <c r="E149" s="145" t="s">
        <v>417</v>
      </c>
      <c r="F149" s="145"/>
      <c r="G149" s="146"/>
      <c r="H149" s="146"/>
      <c r="I149" s="146"/>
      <c r="J149" s="147"/>
    </row>
    <row r="150" spans="1:10" ht="30.75" hidden="1" customHeight="1" x14ac:dyDescent="0.25">
      <c r="A150" s="142">
        <v>6</v>
      </c>
      <c r="B150" s="143"/>
      <c r="C150" s="143"/>
      <c r="D150" s="148" t="s">
        <v>422</v>
      </c>
      <c r="E150" s="145"/>
      <c r="F150" s="145"/>
      <c r="G150" s="146"/>
      <c r="H150" s="146"/>
      <c r="I150" s="146"/>
      <c r="J150" s="147"/>
    </row>
    <row r="151" spans="1:10" ht="24.95" hidden="1" customHeight="1" outlineLevel="1" x14ac:dyDescent="0.25">
      <c r="A151" s="142"/>
      <c r="B151" s="149" t="s">
        <v>423</v>
      </c>
      <c r="C151" s="149"/>
      <c r="D151" s="144"/>
      <c r="E151" s="145"/>
      <c r="F151" s="145"/>
      <c r="G151" s="146"/>
      <c r="H151" s="146"/>
      <c r="I151" s="146"/>
      <c r="J151" s="147"/>
    </row>
    <row r="152" spans="1:10" ht="48.75" hidden="1" customHeight="1" x14ac:dyDescent="0.25">
      <c r="A152" s="142">
        <v>7</v>
      </c>
      <c r="B152" s="142" t="s">
        <v>424</v>
      </c>
      <c r="C152" s="142"/>
      <c r="D152" s="150" t="s">
        <v>425</v>
      </c>
      <c r="E152" s="151" t="s">
        <v>426</v>
      </c>
      <c r="F152" s="152"/>
      <c r="G152" s="153"/>
      <c r="H152" s="153"/>
      <c r="I152" s="153"/>
      <c r="J152" s="152"/>
    </row>
    <row r="153" spans="1:10" ht="24.95" hidden="1" customHeight="1" outlineLevel="1" x14ac:dyDescent="0.25">
      <c r="A153" s="154"/>
      <c r="B153" s="142"/>
      <c r="C153" s="142"/>
      <c r="D153" s="150" t="s">
        <v>427</v>
      </c>
      <c r="E153" s="155"/>
      <c r="F153" s="156"/>
      <c r="G153" s="157"/>
      <c r="H153" s="157"/>
      <c r="I153" s="157"/>
      <c r="J153" s="156"/>
    </row>
    <row r="154" spans="1:10" ht="33" hidden="1" customHeight="1" outlineLevel="1" x14ac:dyDescent="0.25">
      <c r="A154" s="143" t="s">
        <v>428</v>
      </c>
      <c r="B154" s="158"/>
      <c r="C154" s="158"/>
      <c r="D154" s="159" t="s">
        <v>429</v>
      </c>
      <c r="E154" s="151" t="s">
        <v>430</v>
      </c>
      <c r="F154" s="151"/>
      <c r="G154" s="160"/>
      <c r="H154" s="160"/>
      <c r="I154" s="160"/>
      <c r="J154" s="152"/>
    </row>
    <row r="155" spans="1:10" ht="33" hidden="1" customHeight="1" outlineLevel="1" x14ac:dyDescent="0.25">
      <c r="A155" s="143" t="s">
        <v>431</v>
      </c>
      <c r="B155" s="158"/>
      <c r="C155" s="158"/>
      <c r="D155" s="159" t="s">
        <v>432</v>
      </c>
      <c r="E155" s="151" t="s">
        <v>430</v>
      </c>
      <c r="F155" s="151"/>
      <c r="G155" s="160"/>
      <c r="H155" s="160"/>
      <c r="I155" s="160"/>
      <c r="J155" s="152"/>
    </row>
    <row r="156" spans="1:10" ht="33" hidden="1" customHeight="1" outlineLevel="1" x14ac:dyDescent="0.25">
      <c r="A156" s="143" t="s">
        <v>433</v>
      </c>
      <c r="B156" s="158"/>
      <c r="C156" s="158"/>
      <c r="D156" s="159" t="s">
        <v>434</v>
      </c>
      <c r="E156" s="151" t="s">
        <v>430</v>
      </c>
      <c r="F156" s="151"/>
      <c r="G156" s="160"/>
      <c r="H156" s="160"/>
      <c r="I156" s="160"/>
      <c r="J156" s="152"/>
    </row>
    <row r="157" spans="1:10" ht="33" hidden="1" customHeight="1" outlineLevel="1" x14ac:dyDescent="0.25">
      <c r="A157" s="143" t="s">
        <v>435</v>
      </c>
      <c r="B157" s="158"/>
      <c r="C157" s="158"/>
      <c r="D157" s="161" t="s">
        <v>436</v>
      </c>
      <c r="E157" s="151" t="s">
        <v>430</v>
      </c>
      <c r="F157" s="151"/>
      <c r="G157" s="160"/>
      <c r="H157" s="160"/>
      <c r="I157" s="160"/>
      <c r="J157" s="152"/>
    </row>
    <row r="158" spans="1:10" ht="51.75" hidden="1" customHeight="1" x14ac:dyDescent="0.25">
      <c r="A158" s="143" t="s">
        <v>437</v>
      </c>
      <c r="B158" s="158"/>
      <c r="C158" s="158"/>
      <c r="D158" s="162" t="s">
        <v>438</v>
      </c>
      <c r="E158" s="23" t="s">
        <v>439</v>
      </c>
      <c r="F158" s="23"/>
      <c r="G158" s="163"/>
      <c r="H158" s="163"/>
      <c r="I158" s="163"/>
      <c r="J158" s="164"/>
    </row>
    <row r="159" spans="1:10" ht="24.95" hidden="1" customHeight="1" outlineLevel="1" x14ac:dyDescent="0.25">
      <c r="A159" s="143"/>
      <c r="B159" s="158"/>
      <c r="C159" s="158"/>
      <c r="D159" s="162" t="s">
        <v>427</v>
      </c>
      <c r="E159" s="23"/>
      <c r="F159" s="23"/>
      <c r="G159" s="163"/>
      <c r="H159" s="163"/>
      <c r="I159" s="163"/>
      <c r="J159" s="164"/>
    </row>
    <row r="160" spans="1:10" ht="24.95" hidden="1" customHeight="1" outlineLevel="1" x14ac:dyDescent="0.25">
      <c r="A160" s="143" t="s">
        <v>440</v>
      </c>
      <c r="B160" s="158"/>
      <c r="C160" s="158"/>
      <c r="D160" s="159" t="s">
        <v>441</v>
      </c>
      <c r="E160" s="151" t="s">
        <v>442</v>
      </c>
      <c r="F160" s="151"/>
      <c r="G160" s="160"/>
      <c r="H160" s="160"/>
      <c r="I160" s="160"/>
      <c r="J160" s="152"/>
    </row>
    <row r="161" spans="1:10" ht="24.95" hidden="1" customHeight="1" outlineLevel="1" x14ac:dyDescent="0.25">
      <c r="A161" s="143" t="s">
        <v>443</v>
      </c>
      <c r="B161" s="158"/>
      <c r="C161" s="158"/>
      <c r="D161" s="159" t="s">
        <v>444</v>
      </c>
      <c r="E161" s="151" t="s">
        <v>445</v>
      </c>
      <c r="F161" s="151"/>
      <c r="G161" s="160"/>
      <c r="H161" s="160"/>
      <c r="I161" s="160"/>
      <c r="J161" s="152"/>
    </row>
    <row r="162" spans="1:10" ht="24.95" hidden="1" customHeight="1" outlineLevel="1" x14ac:dyDescent="0.25">
      <c r="A162" s="143" t="s">
        <v>446</v>
      </c>
      <c r="B162" s="158"/>
      <c r="C162" s="158"/>
      <c r="D162" s="159" t="s">
        <v>447</v>
      </c>
      <c r="E162" s="151" t="s">
        <v>445</v>
      </c>
      <c r="F162" s="151"/>
      <c r="G162" s="160"/>
      <c r="H162" s="160"/>
      <c r="I162" s="160"/>
      <c r="J162" s="152"/>
    </row>
    <row r="163" spans="1:10" ht="24.95" hidden="1" customHeight="1" outlineLevel="1" x14ac:dyDescent="0.25">
      <c r="A163" s="143" t="s">
        <v>448</v>
      </c>
      <c r="B163" s="158"/>
      <c r="C163" s="158"/>
      <c r="D163" s="159" t="s">
        <v>449</v>
      </c>
      <c r="E163" s="151" t="s">
        <v>445</v>
      </c>
      <c r="F163" s="151"/>
      <c r="G163" s="160"/>
      <c r="H163" s="160"/>
      <c r="I163" s="160"/>
      <c r="J163" s="152"/>
    </row>
    <row r="164" spans="1:10" ht="24.95" hidden="1" customHeight="1" outlineLevel="1" x14ac:dyDescent="0.25">
      <c r="A164" s="143" t="s">
        <v>450</v>
      </c>
      <c r="B164" s="158"/>
      <c r="C164" s="158"/>
      <c r="D164" s="159" t="s">
        <v>451</v>
      </c>
      <c r="E164" s="151" t="s">
        <v>445</v>
      </c>
      <c r="F164" s="151"/>
      <c r="G164" s="160"/>
      <c r="H164" s="160"/>
      <c r="I164" s="160"/>
      <c r="J164" s="152"/>
    </row>
    <row r="165" spans="1:10" ht="36" hidden="1" customHeight="1" x14ac:dyDescent="0.25">
      <c r="A165" s="143" t="s">
        <v>452</v>
      </c>
      <c r="B165" s="158"/>
      <c r="C165" s="158"/>
      <c r="D165" s="162" t="s">
        <v>453</v>
      </c>
      <c r="E165" s="23"/>
      <c r="F165" s="23"/>
      <c r="G165" s="163"/>
      <c r="H165" s="163"/>
      <c r="I165" s="163"/>
      <c r="J165" s="164"/>
    </row>
    <row r="166" spans="1:10" ht="24.95" hidden="1" customHeight="1" outlineLevel="1" x14ac:dyDescent="0.25">
      <c r="A166" s="143"/>
      <c r="B166" s="158"/>
      <c r="C166" s="158"/>
      <c r="D166" s="162" t="s">
        <v>427</v>
      </c>
      <c r="E166" s="164"/>
      <c r="F166" s="164"/>
      <c r="G166" s="165"/>
      <c r="H166" s="165"/>
      <c r="I166" s="165"/>
      <c r="J166" s="164"/>
    </row>
    <row r="167" spans="1:10" ht="24.95" hidden="1" customHeight="1" outlineLevel="1" x14ac:dyDescent="0.25">
      <c r="A167" s="143" t="s">
        <v>454</v>
      </c>
      <c r="B167" s="158"/>
      <c r="C167" s="158"/>
      <c r="D167" s="159" t="s">
        <v>455</v>
      </c>
      <c r="E167" s="152" t="s">
        <v>430</v>
      </c>
      <c r="F167" s="152"/>
      <c r="G167" s="153"/>
      <c r="H167" s="153"/>
      <c r="I167" s="153"/>
      <c r="J167" s="152"/>
    </row>
    <row r="168" spans="1:10" ht="66" hidden="1" customHeight="1" outlineLevel="1" x14ac:dyDescent="0.25">
      <c r="A168" s="143" t="s">
        <v>456</v>
      </c>
      <c r="B168" s="158"/>
      <c r="C168" s="158"/>
      <c r="D168" s="159" t="s">
        <v>457</v>
      </c>
      <c r="E168" s="152" t="s">
        <v>445</v>
      </c>
      <c r="F168" s="152"/>
      <c r="G168" s="153"/>
      <c r="H168" s="153"/>
      <c r="I168" s="153"/>
      <c r="J168" s="152"/>
    </row>
    <row r="169" spans="1:10" ht="24.95" hidden="1" customHeight="1" outlineLevel="1" x14ac:dyDescent="0.25">
      <c r="A169" s="143" t="s">
        <v>458</v>
      </c>
      <c r="B169" s="158"/>
      <c r="C169" s="158"/>
      <c r="D169" s="159" t="s">
        <v>459</v>
      </c>
      <c r="E169" s="152" t="s">
        <v>445</v>
      </c>
      <c r="F169" s="152"/>
      <c r="G169" s="153"/>
      <c r="H169" s="153"/>
      <c r="I169" s="153"/>
      <c r="J169" s="152"/>
    </row>
    <row r="170" spans="1:10" ht="24.95" hidden="1" customHeight="1" outlineLevel="1" x14ac:dyDescent="0.25">
      <c r="A170" s="143" t="s">
        <v>460</v>
      </c>
      <c r="B170" s="158"/>
      <c r="C170" s="158"/>
      <c r="D170" s="159" t="s">
        <v>461</v>
      </c>
      <c r="E170" s="151" t="s">
        <v>445</v>
      </c>
      <c r="F170" s="151"/>
      <c r="G170" s="160"/>
      <c r="H170" s="160"/>
      <c r="I170" s="160"/>
      <c r="J170" s="152"/>
    </row>
    <row r="171" spans="1:10" ht="24.95" hidden="1" customHeight="1" outlineLevel="1" x14ac:dyDescent="0.25">
      <c r="A171" s="143" t="s">
        <v>462</v>
      </c>
      <c r="B171" s="158"/>
      <c r="C171" s="158"/>
      <c r="D171" s="159" t="s">
        <v>447</v>
      </c>
      <c r="E171" s="151" t="s">
        <v>445</v>
      </c>
      <c r="F171" s="151"/>
      <c r="G171" s="160"/>
      <c r="H171" s="160"/>
      <c r="I171" s="160"/>
      <c r="J171" s="152"/>
    </row>
    <row r="172" spans="1:10" ht="24.95" hidden="1" customHeight="1" outlineLevel="1" x14ac:dyDescent="0.25">
      <c r="A172" s="143" t="s">
        <v>463</v>
      </c>
      <c r="B172" s="158"/>
      <c r="C172" s="158"/>
      <c r="D172" s="159" t="s">
        <v>464</v>
      </c>
      <c r="E172" s="151" t="s">
        <v>445</v>
      </c>
      <c r="F172" s="151"/>
      <c r="G172" s="160"/>
      <c r="H172" s="160"/>
      <c r="I172" s="160"/>
      <c r="J172" s="152"/>
    </row>
    <row r="173" spans="1:10" ht="24.95" hidden="1" customHeight="1" outlineLevel="1" x14ac:dyDescent="0.25">
      <c r="A173" s="143" t="s">
        <v>465</v>
      </c>
      <c r="B173" s="158"/>
      <c r="C173" s="158"/>
      <c r="D173" s="159" t="s">
        <v>466</v>
      </c>
      <c r="E173" s="151" t="s">
        <v>445</v>
      </c>
      <c r="F173" s="151"/>
      <c r="G173" s="160"/>
      <c r="H173" s="160"/>
      <c r="I173" s="160"/>
      <c r="J173" s="152"/>
    </row>
    <row r="174" spans="1:10" ht="24.95" hidden="1" customHeight="1" outlineLevel="1" x14ac:dyDescent="0.25">
      <c r="A174" s="143" t="s">
        <v>467</v>
      </c>
      <c r="B174" s="158"/>
      <c r="C174" s="158"/>
      <c r="D174" s="159" t="s">
        <v>468</v>
      </c>
      <c r="E174" s="151"/>
      <c r="F174" s="151"/>
      <c r="G174" s="160"/>
      <c r="H174" s="160"/>
      <c r="I174" s="160"/>
      <c r="J174" s="152"/>
    </row>
    <row r="175" spans="1:10" ht="44.25" hidden="1" customHeight="1" x14ac:dyDescent="0.25">
      <c r="A175" s="143" t="s">
        <v>469</v>
      </c>
      <c r="B175" s="166"/>
      <c r="C175" s="166"/>
      <c r="D175" s="162" t="s">
        <v>470</v>
      </c>
      <c r="E175" s="23" t="s">
        <v>439</v>
      </c>
      <c r="F175" s="23"/>
      <c r="G175" s="163"/>
      <c r="H175" s="163"/>
      <c r="I175" s="163"/>
      <c r="J175" s="164"/>
    </row>
    <row r="176" spans="1:10" hidden="1" x14ac:dyDescent="0.25">
      <c r="A176" s="167"/>
      <c r="B176" s="168"/>
      <c r="C176" s="168"/>
      <c r="D176" s="169"/>
      <c r="E176" s="170"/>
      <c r="F176" s="170"/>
      <c r="G176" s="170"/>
      <c r="H176" s="170"/>
      <c r="I176" s="170"/>
      <c r="J176" s="170"/>
    </row>
    <row r="177" spans="1:28" s="136" customFormat="1" x14ac:dyDescent="0.25">
      <c r="A177" s="167"/>
      <c r="B177" s="168"/>
      <c r="C177" s="168"/>
      <c r="D177" s="171"/>
      <c r="E177" s="172"/>
      <c r="F177" s="172"/>
      <c r="G177" s="172"/>
      <c r="H177" s="172"/>
      <c r="I177" s="172"/>
      <c r="J177" s="172"/>
      <c r="L177" s="9"/>
      <c r="N177" s="9"/>
      <c r="O177" s="9"/>
      <c r="P177" s="9"/>
      <c r="Q177" s="9"/>
      <c r="Y177" s="226"/>
      <c r="Z177" s="226"/>
      <c r="AA177" s="226"/>
      <c r="AB177" s="226"/>
    </row>
    <row r="178" spans="1:28" s="174" customFormat="1" ht="16.5" customHeight="1" x14ac:dyDescent="0.25">
      <c r="A178" s="287" t="s">
        <v>471</v>
      </c>
      <c r="B178" s="288"/>
      <c r="C178" s="173"/>
      <c r="I178" s="175"/>
      <c r="J178" s="175"/>
      <c r="L178" s="176"/>
      <c r="N178" s="176"/>
      <c r="O178" s="176"/>
      <c r="P178" s="176"/>
      <c r="Q178" s="176"/>
      <c r="Y178" s="218"/>
      <c r="Z178" s="218"/>
      <c r="AA178" s="218"/>
      <c r="AB178" s="218"/>
    </row>
    <row r="179" spans="1:28" s="174" customFormat="1" ht="17.25" customHeight="1" x14ac:dyDescent="0.25">
      <c r="A179" s="289" t="s">
        <v>472</v>
      </c>
      <c r="B179" s="289"/>
      <c r="C179" s="289"/>
      <c r="D179" s="289"/>
      <c r="E179" s="289"/>
      <c r="F179" s="289"/>
      <c r="I179" s="177"/>
      <c r="J179" s="177"/>
      <c r="L179" s="176"/>
      <c r="N179" s="176"/>
      <c r="O179" s="176"/>
      <c r="P179" s="176"/>
      <c r="Q179" s="176"/>
      <c r="Y179" s="218"/>
      <c r="Z179" s="218"/>
      <c r="AA179" s="218"/>
      <c r="AB179" s="218"/>
    </row>
    <row r="180" spans="1:28" s="174" customFormat="1" ht="33" customHeight="1" x14ac:dyDescent="0.25">
      <c r="A180" s="290" t="s">
        <v>473</v>
      </c>
      <c r="B180" s="290"/>
      <c r="C180" s="290"/>
      <c r="D180" s="290"/>
      <c r="E180" s="290"/>
      <c r="F180" s="290"/>
      <c r="I180" s="178"/>
      <c r="J180" s="178"/>
      <c r="L180" s="176"/>
      <c r="N180" s="176"/>
      <c r="O180" s="176"/>
      <c r="P180" s="176"/>
      <c r="Q180" s="176"/>
      <c r="Y180" s="218"/>
      <c r="Z180" s="218"/>
      <c r="AA180" s="218"/>
      <c r="AB180" s="218"/>
    </row>
    <row r="181" spans="1:28" s="174" customFormat="1" ht="15" customHeight="1" x14ac:dyDescent="0.25">
      <c r="A181" s="282" t="s">
        <v>474</v>
      </c>
      <c r="B181" s="282"/>
      <c r="C181" s="282"/>
      <c r="D181" s="282"/>
      <c r="E181" s="282"/>
      <c r="F181" s="282"/>
      <c r="I181" s="178"/>
      <c r="J181" s="178"/>
      <c r="L181" s="176"/>
      <c r="N181" s="176"/>
      <c r="O181" s="176"/>
      <c r="P181" s="176"/>
      <c r="Q181" s="176"/>
      <c r="Y181" s="218"/>
      <c r="Z181" s="218"/>
      <c r="AA181" s="218"/>
      <c r="AB181" s="218"/>
    </row>
    <row r="182" spans="1:28" s="174" customFormat="1" ht="15" customHeight="1" x14ac:dyDescent="0.25">
      <c r="A182" s="282" t="s">
        <v>475</v>
      </c>
      <c r="B182" s="282"/>
      <c r="C182" s="282"/>
      <c r="D182" s="282"/>
      <c r="E182" s="282"/>
      <c r="F182" s="282"/>
      <c r="I182" s="178"/>
      <c r="J182" s="178"/>
      <c r="L182" s="176"/>
      <c r="N182" s="176"/>
      <c r="O182" s="176"/>
      <c r="P182" s="176"/>
      <c r="Q182" s="176"/>
      <c r="Y182" s="218"/>
      <c r="Z182" s="218"/>
      <c r="AA182" s="218"/>
      <c r="AB182" s="218"/>
    </row>
    <row r="183" spans="1:28" s="174" customFormat="1" ht="15" customHeight="1" x14ac:dyDescent="0.25">
      <c r="A183" s="282" t="s">
        <v>476</v>
      </c>
      <c r="B183" s="282"/>
      <c r="C183" s="282"/>
      <c r="D183" s="282"/>
      <c r="E183" s="282"/>
      <c r="F183" s="282"/>
      <c r="I183" s="179"/>
      <c r="J183" s="179"/>
      <c r="L183" s="176"/>
      <c r="N183" s="176"/>
      <c r="O183" s="176"/>
      <c r="P183" s="176"/>
      <c r="Q183" s="176"/>
      <c r="Y183" s="218"/>
      <c r="Z183" s="218"/>
      <c r="AA183" s="218"/>
      <c r="AB183" s="218"/>
    </row>
    <row r="184" spans="1:28" s="174" customFormat="1" ht="33" customHeight="1" x14ac:dyDescent="0.25">
      <c r="A184" s="282" t="s">
        <v>477</v>
      </c>
      <c r="B184" s="282"/>
      <c r="C184" s="282"/>
      <c r="D184" s="282"/>
      <c r="E184" s="282"/>
      <c r="F184" s="282"/>
      <c r="I184" s="282"/>
      <c r="J184" s="282"/>
      <c r="L184" s="176"/>
      <c r="N184" s="176"/>
      <c r="O184" s="176"/>
      <c r="P184" s="176"/>
      <c r="Q184" s="176"/>
      <c r="Y184" s="218"/>
      <c r="Z184" s="218"/>
      <c r="AA184" s="218"/>
      <c r="AB184" s="218"/>
    </row>
    <row r="185" spans="1:28" s="174" customFormat="1" ht="33" customHeight="1" x14ac:dyDescent="0.25">
      <c r="A185" s="282" t="s">
        <v>478</v>
      </c>
      <c r="B185" s="282"/>
      <c r="C185" s="282"/>
      <c r="D185" s="282"/>
      <c r="E185" s="282"/>
      <c r="F185" s="282"/>
      <c r="G185" s="179"/>
      <c r="H185" s="179"/>
      <c r="I185" s="179"/>
      <c r="J185" s="179"/>
      <c r="L185" s="176"/>
      <c r="N185" s="176"/>
      <c r="O185" s="176"/>
      <c r="P185" s="176"/>
      <c r="Q185" s="176"/>
      <c r="Y185" s="218"/>
      <c r="Z185" s="218"/>
      <c r="AA185" s="218"/>
      <c r="AB185" s="218"/>
    </row>
    <row r="186" spans="1:28" s="174" customFormat="1" ht="17.25" customHeight="1" x14ac:dyDescent="0.25">
      <c r="A186" s="179"/>
      <c r="B186" s="179"/>
      <c r="C186" s="179"/>
      <c r="D186" s="179"/>
      <c r="E186" s="179"/>
      <c r="F186" s="179"/>
      <c r="G186" s="179"/>
      <c r="H186" s="179"/>
      <c r="I186" s="179"/>
      <c r="J186" s="179"/>
      <c r="L186" s="176"/>
      <c r="N186" s="176"/>
      <c r="O186" s="176"/>
      <c r="P186" s="176"/>
      <c r="Q186" s="176"/>
      <c r="Y186" s="218"/>
      <c r="Z186" s="218"/>
      <c r="AA186" s="218"/>
      <c r="AB186" s="218"/>
    </row>
    <row r="187" spans="1:28" s="174" customFormat="1" ht="21" customHeight="1" x14ac:dyDescent="0.25">
      <c r="A187" s="180"/>
      <c r="B187" s="181"/>
      <c r="C187" s="181"/>
      <c r="D187" s="282"/>
      <c r="E187" s="283"/>
      <c r="F187" s="177"/>
      <c r="G187" s="177"/>
      <c r="H187" s="177"/>
      <c r="I187" s="177"/>
      <c r="J187" s="178"/>
      <c r="L187" s="176"/>
      <c r="N187" s="176"/>
      <c r="O187" s="176"/>
      <c r="P187" s="176"/>
      <c r="Q187" s="176"/>
      <c r="Y187" s="218"/>
      <c r="Z187" s="218"/>
      <c r="AA187" s="218"/>
      <c r="AB187" s="218"/>
    </row>
    <row r="188" spans="1:28" s="184" customFormat="1" ht="36.75" customHeight="1" x14ac:dyDescent="0.25">
      <c r="A188" s="291" t="s">
        <v>479</v>
      </c>
      <c r="B188" s="291"/>
      <c r="C188" s="291"/>
      <c r="D188" s="291"/>
      <c r="E188" s="182"/>
      <c r="F188" s="182"/>
      <c r="G188" s="182"/>
      <c r="H188" s="292" t="s">
        <v>480</v>
      </c>
      <c r="I188" s="292"/>
      <c r="J188" s="183"/>
      <c r="Y188" s="227"/>
      <c r="Z188" s="227"/>
      <c r="AA188" s="227"/>
      <c r="AB188" s="227"/>
    </row>
    <row r="189" spans="1:28" s="184" customFormat="1" ht="16.5" customHeight="1" x14ac:dyDescent="0.25">
      <c r="A189" s="185"/>
      <c r="B189" s="185"/>
      <c r="C189" s="185"/>
      <c r="D189" s="185"/>
      <c r="E189" s="182"/>
      <c r="F189" s="182"/>
      <c r="G189" s="182"/>
      <c r="H189" s="186"/>
      <c r="I189" s="186"/>
      <c r="J189" s="183"/>
      <c r="Y189" s="227"/>
      <c r="Z189" s="227"/>
      <c r="AA189" s="227"/>
      <c r="AB189" s="227"/>
    </row>
    <row r="190" spans="1:28" s="184" customFormat="1" ht="38.25" customHeight="1" x14ac:dyDescent="0.25">
      <c r="A190" s="291" t="s">
        <v>481</v>
      </c>
      <c r="B190" s="291"/>
      <c r="C190" s="291"/>
      <c r="D190" s="291"/>
      <c r="E190" s="187"/>
      <c r="F190" s="187"/>
      <c r="G190" s="187"/>
      <c r="H190" s="292" t="s">
        <v>482</v>
      </c>
      <c r="I190" s="292"/>
      <c r="J190" s="187"/>
      <c r="Y190" s="227"/>
      <c r="Z190" s="227"/>
      <c r="AA190" s="227"/>
      <c r="AB190" s="227"/>
    </row>
    <row r="191" spans="1:28" s="191" customFormat="1" ht="18.75" x14ac:dyDescent="0.25">
      <c r="A191" s="188"/>
      <c r="B191" s="189"/>
      <c r="C191" s="189"/>
      <c r="D191" s="190"/>
      <c r="E191" s="190"/>
      <c r="F191" s="190"/>
      <c r="G191" s="190"/>
      <c r="H191" s="182"/>
      <c r="I191" s="182"/>
      <c r="J191" s="182"/>
      <c r="L191" s="184"/>
      <c r="N191" s="184"/>
      <c r="O191" s="184"/>
      <c r="P191" s="184"/>
      <c r="Q191" s="184"/>
      <c r="Y191" s="219"/>
      <c r="Z191" s="219"/>
      <c r="AA191" s="219"/>
      <c r="AB191" s="219"/>
    </row>
    <row r="192" spans="1:28" s="191" customFormat="1" ht="18.75" x14ac:dyDescent="0.25">
      <c r="A192" s="192"/>
      <c r="B192" s="193"/>
      <c r="C192" s="193"/>
      <c r="D192" s="194"/>
      <c r="E192" s="194"/>
      <c r="F192" s="194"/>
      <c r="G192" s="194"/>
      <c r="H192" s="194"/>
      <c r="I192" s="194"/>
      <c r="J192" s="194"/>
      <c r="L192" s="184"/>
      <c r="N192" s="184"/>
      <c r="O192" s="184"/>
      <c r="P192" s="184"/>
      <c r="Q192" s="184"/>
      <c r="Y192" s="219"/>
      <c r="Z192" s="219"/>
      <c r="AA192" s="219"/>
      <c r="AB192" s="219"/>
    </row>
    <row r="193" spans="1:28" s="191" customFormat="1" ht="18.75" x14ac:dyDescent="0.25">
      <c r="A193" s="192"/>
      <c r="B193" s="193"/>
      <c r="C193" s="193"/>
      <c r="D193" s="194"/>
      <c r="E193" s="194"/>
      <c r="F193" s="194"/>
      <c r="G193" s="194"/>
      <c r="H193" s="194"/>
      <c r="I193" s="194"/>
      <c r="J193" s="194"/>
      <c r="L193" s="184"/>
      <c r="N193" s="184"/>
      <c r="O193" s="184"/>
      <c r="P193" s="184"/>
      <c r="Q193" s="184"/>
      <c r="Y193" s="219"/>
      <c r="Z193" s="219"/>
      <c r="AA193" s="219"/>
      <c r="AB193" s="219"/>
    </row>
    <row r="194" spans="1:28" ht="14.25" customHeight="1" x14ac:dyDescent="0.25">
      <c r="A194" s="168"/>
      <c r="B194" s="195"/>
      <c r="C194" s="195"/>
      <c r="D194" s="196"/>
      <c r="E194" s="197"/>
      <c r="F194" s="197"/>
      <c r="G194" s="197"/>
      <c r="H194" s="197"/>
      <c r="I194" s="197"/>
      <c r="J194" s="198"/>
    </row>
    <row r="195" spans="1:28" ht="14.25" customHeight="1" x14ac:dyDescent="0.25">
      <c r="A195" s="168"/>
      <c r="B195" s="195"/>
      <c r="C195" s="195"/>
      <c r="D195" s="196"/>
      <c r="E195" s="197"/>
      <c r="F195" s="197"/>
      <c r="G195" s="197"/>
      <c r="H195" s="197"/>
      <c r="I195" s="197"/>
      <c r="J195" s="198"/>
    </row>
    <row r="196" spans="1:28" x14ac:dyDescent="0.25">
      <c r="A196" s="168"/>
      <c r="B196" s="195"/>
      <c r="C196" s="195"/>
      <c r="D196" s="293"/>
      <c r="E196" s="293"/>
      <c r="F196" s="293"/>
      <c r="G196" s="293"/>
      <c r="H196" s="293"/>
      <c r="I196" s="293"/>
      <c r="J196" s="293"/>
    </row>
    <row r="197" spans="1:28" x14ac:dyDescent="0.25">
      <c r="A197" s="8"/>
      <c r="B197" s="199"/>
      <c r="C197" s="199"/>
      <c r="D197" s="200"/>
      <c r="E197" s="201"/>
      <c r="F197" s="201"/>
      <c r="G197" s="201"/>
      <c r="H197" s="201"/>
      <c r="I197" s="201"/>
      <c r="J197" s="201"/>
    </row>
    <row r="198" spans="1:28" x14ac:dyDescent="0.25">
      <c r="A198" s="8"/>
      <c r="B198" s="199"/>
      <c r="C198" s="199"/>
      <c r="D198" s="200"/>
      <c r="E198" s="201"/>
      <c r="F198" s="201"/>
      <c r="G198" s="201"/>
      <c r="H198" s="201"/>
      <c r="I198" s="201"/>
      <c r="J198" s="201"/>
    </row>
    <row r="199" spans="1:28" x14ac:dyDescent="0.25">
      <c r="A199" s="8"/>
      <c r="B199" s="199"/>
      <c r="C199" s="199"/>
      <c r="D199" s="200"/>
      <c r="E199" s="201"/>
      <c r="F199" s="201"/>
      <c r="G199" s="201"/>
      <c r="H199" s="201"/>
      <c r="I199" s="201"/>
      <c r="J199" s="201"/>
    </row>
    <row r="200" spans="1:28" x14ac:dyDescent="0.25">
      <c r="A200" s="8"/>
      <c r="B200" s="199"/>
      <c r="C200" s="199"/>
      <c r="D200" s="200"/>
      <c r="E200" s="201"/>
      <c r="F200" s="201"/>
      <c r="G200" s="201"/>
      <c r="H200" s="201"/>
      <c r="I200" s="201"/>
      <c r="J200" s="201"/>
    </row>
    <row r="201" spans="1:28" x14ac:dyDescent="0.25">
      <c r="A201" s="8"/>
      <c r="B201" s="199"/>
      <c r="C201" s="199"/>
      <c r="D201" s="200"/>
      <c r="E201" s="201"/>
      <c r="F201" s="201"/>
      <c r="G201" s="201"/>
      <c r="H201" s="201"/>
      <c r="I201" s="201"/>
      <c r="J201" s="201"/>
    </row>
    <row r="202" spans="1:28" x14ac:dyDescent="0.25">
      <c r="A202" s="8"/>
      <c r="B202" s="199"/>
      <c r="C202" s="199"/>
      <c r="D202" s="200"/>
      <c r="E202" s="201"/>
      <c r="F202" s="201"/>
      <c r="G202" s="201"/>
      <c r="H202" s="201"/>
      <c r="I202" s="201"/>
      <c r="J202" s="201"/>
    </row>
    <row r="203" spans="1:28" x14ac:dyDescent="0.25">
      <c r="A203" s="8"/>
      <c r="B203" s="199"/>
      <c r="C203" s="199"/>
      <c r="D203" s="200"/>
      <c r="E203" s="201"/>
      <c r="F203" s="201"/>
      <c r="G203" s="201"/>
      <c r="H203" s="201"/>
      <c r="I203" s="201"/>
      <c r="J203" s="201"/>
    </row>
    <row r="204" spans="1:28" x14ac:dyDescent="0.25">
      <c r="A204" s="8"/>
      <c r="B204" s="199"/>
      <c r="C204" s="199"/>
      <c r="D204" s="200"/>
      <c r="E204" s="201"/>
      <c r="F204" s="201"/>
      <c r="G204" s="201"/>
      <c r="H204" s="201"/>
      <c r="I204" s="201"/>
      <c r="J204" s="201"/>
    </row>
    <row r="205" spans="1:28" x14ac:dyDescent="0.25">
      <c r="A205" s="8"/>
      <c r="B205" s="199"/>
      <c r="C205" s="199"/>
      <c r="D205" s="200"/>
      <c r="E205" s="201"/>
      <c r="F205" s="201"/>
      <c r="G205" s="201"/>
      <c r="H205" s="201"/>
      <c r="I205" s="201"/>
      <c r="J205" s="201"/>
    </row>
    <row r="206" spans="1:28" x14ac:dyDescent="0.25">
      <c r="A206" s="8"/>
      <c r="B206" s="199"/>
      <c r="C206" s="199"/>
      <c r="D206" s="200"/>
      <c r="E206" s="201"/>
      <c r="F206" s="201"/>
      <c r="G206" s="201"/>
      <c r="H206" s="201"/>
      <c r="I206" s="201"/>
      <c r="J206" s="201"/>
    </row>
    <row r="207" spans="1:28" x14ac:dyDescent="0.25">
      <c r="A207" s="8"/>
      <c r="B207" s="199"/>
      <c r="C207" s="199"/>
      <c r="D207" s="200"/>
      <c r="E207" s="201"/>
      <c r="F207" s="201"/>
      <c r="G207" s="201"/>
      <c r="H207" s="201"/>
      <c r="I207" s="201"/>
      <c r="J207" s="201"/>
    </row>
    <row r="208" spans="1:28" x14ac:dyDescent="0.25">
      <c r="A208" s="8"/>
      <c r="B208" s="199"/>
      <c r="C208" s="199"/>
      <c r="D208" s="200"/>
      <c r="E208" s="201"/>
      <c r="F208" s="201"/>
      <c r="G208" s="201"/>
      <c r="H208" s="201"/>
      <c r="I208" s="201"/>
      <c r="J208" s="201"/>
    </row>
    <row r="209" spans="1:28" x14ac:dyDescent="0.25">
      <c r="A209" s="8"/>
      <c r="B209" s="199"/>
      <c r="C209" s="199"/>
      <c r="D209" s="200"/>
      <c r="E209" s="201"/>
      <c r="F209" s="201"/>
      <c r="G209" s="201"/>
      <c r="H209" s="201"/>
      <c r="I209" s="201"/>
      <c r="J209" s="201"/>
    </row>
    <row r="210" spans="1:28" x14ac:dyDescent="0.25">
      <c r="A210" s="8"/>
      <c r="B210" s="199"/>
      <c r="C210" s="199"/>
      <c r="D210" s="200"/>
      <c r="E210" s="201"/>
      <c r="F210" s="201"/>
      <c r="G210" s="201"/>
      <c r="H210" s="201"/>
      <c r="I210" s="201"/>
      <c r="J210" s="201"/>
    </row>
    <row r="211" spans="1:28" x14ac:dyDescent="0.25">
      <c r="A211" s="8"/>
      <c r="B211" s="199"/>
      <c r="C211" s="199"/>
      <c r="D211" s="200"/>
      <c r="E211" s="201"/>
      <c r="F211" s="201"/>
      <c r="G211" s="201"/>
      <c r="H211" s="201"/>
      <c r="I211" s="201"/>
      <c r="J211" s="201"/>
    </row>
    <row r="212" spans="1:28" x14ac:dyDescent="0.25">
      <c r="A212" s="8"/>
      <c r="B212" s="199"/>
      <c r="C212" s="199"/>
      <c r="D212" s="200"/>
      <c r="E212" s="201"/>
      <c r="F212" s="201"/>
      <c r="G212" s="201"/>
      <c r="H212" s="201"/>
      <c r="I212" s="201"/>
      <c r="J212" s="201"/>
    </row>
    <row r="213" spans="1:28" s="6" customFormat="1" x14ac:dyDescent="0.25">
      <c r="A213" s="8"/>
      <c r="B213" s="9"/>
      <c r="C213" s="9"/>
      <c r="D213" s="202"/>
      <c r="E213" s="203"/>
      <c r="F213" s="203"/>
      <c r="G213" s="203"/>
      <c r="H213" s="203"/>
      <c r="I213" s="203"/>
      <c r="J213" s="203"/>
      <c r="Y213" s="227"/>
      <c r="Z213" s="227"/>
      <c r="AA213" s="227"/>
      <c r="AB213" s="227"/>
    </row>
    <row r="214" spans="1:28" s="6" customFormat="1" x14ac:dyDescent="0.25">
      <c r="A214" s="8"/>
      <c r="B214" s="9"/>
      <c r="C214" s="9"/>
      <c r="D214" s="202"/>
      <c r="E214" s="203"/>
      <c r="F214" s="203"/>
      <c r="G214" s="203"/>
      <c r="H214" s="203"/>
      <c r="I214" s="203"/>
      <c r="J214" s="203"/>
      <c r="Y214" s="227"/>
      <c r="Z214" s="227"/>
      <c r="AA214" s="227"/>
      <c r="AB214" s="227"/>
    </row>
    <row r="215" spans="1:28" s="6" customFormat="1" x14ac:dyDescent="0.25">
      <c r="A215" s="8"/>
      <c r="B215" s="9"/>
      <c r="C215" s="9"/>
      <c r="D215" s="202"/>
      <c r="E215" s="203"/>
      <c r="F215" s="203"/>
      <c r="G215" s="203"/>
      <c r="H215" s="203"/>
      <c r="I215" s="203"/>
      <c r="J215" s="203"/>
      <c r="Y215" s="227"/>
      <c r="Z215" s="227"/>
      <c r="AA215" s="227"/>
      <c r="AB215" s="227"/>
    </row>
    <row r="216" spans="1:28" s="6" customFormat="1" x14ac:dyDescent="0.25">
      <c r="A216" s="8"/>
      <c r="B216" s="9"/>
      <c r="C216" s="9"/>
      <c r="D216" s="202"/>
      <c r="E216" s="203"/>
      <c r="F216" s="203"/>
      <c r="G216" s="203"/>
      <c r="H216" s="203"/>
      <c r="I216" s="203"/>
      <c r="J216" s="203"/>
      <c r="Y216" s="227"/>
      <c r="Z216" s="227"/>
      <c r="AA216" s="227"/>
      <c r="AB216" s="227"/>
    </row>
    <row r="217" spans="1:28" s="6" customFormat="1" x14ac:dyDescent="0.25">
      <c r="A217" s="8"/>
      <c r="B217" s="9"/>
      <c r="C217" s="9"/>
      <c r="D217" s="202"/>
      <c r="E217" s="203"/>
      <c r="F217" s="203"/>
      <c r="G217" s="203"/>
      <c r="H217" s="203"/>
      <c r="I217" s="203"/>
      <c r="J217" s="203"/>
      <c r="Y217" s="227"/>
      <c r="Z217" s="227"/>
      <c r="AA217" s="227"/>
      <c r="AB217" s="227"/>
    </row>
    <row r="218" spans="1:28" s="6" customFormat="1" x14ac:dyDescent="0.25">
      <c r="A218" s="8"/>
      <c r="B218" s="9"/>
      <c r="C218" s="9"/>
      <c r="D218" s="202"/>
      <c r="E218" s="203"/>
      <c r="F218" s="203"/>
      <c r="G218" s="203"/>
      <c r="H218" s="203"/>
      <c r="I218" s="203"/>
      <c r="J218" s="203"/>
      <c r="Y218" s="227"/>
      <c r="Z218" s="227"/>
      <c r="AA218" s="227"/>
      <c r="AB218" s="227"/>
    </row>
    <row r="219" spans="1:28" s="6" customFormat="1" x14ac:dyDescent="0.25">
      <c r="A219" s="8"/>
      <c r="B219" s="9"/>
      <c r="C219" s="9"/>
      <c r="D219" s="202"/>
      <c r="E219" s="203"/>
      <c r="F219" s="203"/>
      <c r="G219" s="203"/>
      <c r="H219" s="203"/>
      <c r="I219" s="203"/>
      <c r="J219" s="203"/>
      <c r="Y219" s="227"/>
      <c r="Z219" s="227"/>
      <c r="AA219" s="227"/>
      <c r="AB219" s="227"/>
    </row>
    <row r="220" spans="1:28" s="6" customFormat="1" x14ac:dyDescent="0.25">
      <c r="A220" s="8"/>
      <c r="B220" s="9"/>
      <c r="C220" s="9"/>
      <c r="D220" s="202"/>
      <c r="E220" s="203"/>
      <c r="F220" s="203"/>
      <c r="G220" s="203"/>
      <c r="H220" s="203"/>
      <c r="I220" s="203"/>
      <c r="J220" s="203"/>
      <c r="Y220" s="227"/>
      <c r="Z220" s="227"/>
      <c r="AA220" s="227"/>
      <c r="AB220" s="227"/>
    </row>
    <row r="221" spans="1:28" s="6" customFormat="1" x14ac:dyDescent="0.25">
      <c r="A221" s="8"/>
      <c r="B221" s="9"/>
      <c r="C221" s="9"/>
      <c r="D221" s="202"/>
      <c r="E221" s="203"/>
      <c r="F221" s="203"/>
      <c r="G221" s="203"/>
      <c r="H221" s="203"/>
      <c r="I221" s="203"/>
      <c r="J221" s="203"/>
      <c r="Y221" s="227"/>
      <c r="Z221" s="227"/>
      <c r="AA221" s="227"/>
      <c r="AB221" s="227"/>
    </row>
    <row r="222" spans="1:28" s="6" customFormat="1" x14ac:dyDescent="0.25">
      <c r="A222" s="8"/>
      <c r="B222" s="9"/>
      <c r="C222" s="9"/>
      <c r="D222" s="202"/>
      <c r="E222" s="203"/>
      <c r="F222" s="203"/>
      <c r="G222" s="203"/>
      <c r="H222" s="203"/>
      <c r="I222" s="203"/>
      <c r="J222" s="203"/>
      <c r="Y222" s="227"/>
      <c r="Z222" s="227"/>
      <c r="AA222" s="227"/>
      <c r="AB222" s="227"/>
    </row>
    <row r="223" spans="1:28" s="6" customFormat="1" x14ac:dyDescent="0.25">
      <c r="A223" s="8"/>
      <c r="B223" s="9"/>
      <c r="C223" s="9"/>
      <c r="D223" s="202"/>
      <c r="E223" s="203"/>
      <c r="F223" s="203"/>
      <c r="G223" s="203"/>
      <c r="H223" s="203"/>
      <c r="I223" s="203"/>
      <c r="J223" s="203"/>
      <c r="Y223" s="227"/>
      <c r="Z223" s="227"/>
      <c r="AA223" s="227"/>
      <c r="AB223" s="227"/>
    </row>
    <row r="224" spans="1:28" s="6" customFormat="1" x14ac:dyDescent="0.25">
      <c r="A224" s="8"/>
      <c r="B224" s="9"/>
      <c r="C224" s="9"/>
      <c r="D224" s="202"/>
      <c r="E224" s="203"/>
      <c r="F224" s="203"/>
      <c r="G224" s="203"/>
      <c r="H224" s="203"/>
      <c r="I224" s="203"/>
      <c r="J224" s="203"/>
      <c r="Y224" s="227"/>
      <c r="Z224" s="227"/>
      <c r="AA224" s="227"/>
      <c r="AB224" s="227"/>
    </row>
    <row r="225" spans="1:28" s="6" customFormat="1" x14ac:dyDescent="0.25">
      <c r="A225" s="8"/>
      <c r="B225" s="9"/>
      <c r="C225" s="9"/>
      <c r="D225" s="202"/>
      <c r="E225" s="203"/>
      <c r="F225" s="203"/>
      <c r="G225" s="203"/>
      <c r="H225" s="203"/>
      <c r="I225" s="203"/>
      <c r="J225" s="203"/>
      <c r="Y225" s="227"/>
      <c r="Z225" s="227"/>
      <c r="AA225" s="227"/>
      <c r="AB225" s="227"/>
    </row>
    <row r="226" spans="1:28" s="6" customFormat="1" x14ac:dyDescent="0.25">
      <c r="A226" s="8"/>
      <c r="B226" s="9"/>
      <c r="C226" s="9"/>
      <c r="D226" s="202"/>
      <c r="E226" s="203"/>
      <c r="F226" s="203"/>
      <c r="G226" s="203"/>
      <c r="H226" s="203"/>
      <c r="I226" s="203"/>
      <c r="J226" s="203"/>
      <c r="Y226" s="227"/>
      <c r="Z226" s="227"/>
      <c r="AA226" s="227"/>
      <c r="AB226" s="227"/>
    </row>
    <row r="227" spans="1:28" s="6" customFormat="1" x14ac:dyDescent="0.25">
      <c r="A227" s="8"/>
      <c r="B227" s="9"/>
      <c r="C227" s="9"/>
      <c r="D227" s="202"/>
      <c r="E227" s="203"/>
      <c r="F227" s="203"/>
      <c r="G227" s="203"/>
      <c r="H227" s="203"/>
      <c r="I227" s="203"/>
      <c r="J227" s="203"/>
      <c r="Y227" s="227"/>
      <c r="Z227" s="227"/>
      <c r="AA227" s="227"/>
      <c r="AB227" s="227"/>
    </row>
    <row r="228" spans="1:28" s="6" customFormat="1" x14ac:dyDescent="0.25">
      <c r="A228" s="8"/>
      <c r="B228" s="9"/>
      <c r="C228" s="9"/>
      <c r="D228" s="202"/>
      <c r="E228" s="203"/>
      <c r="F228" s="203"/>
      <c r="G228" s="203"/>
      <c r="H228" s="203"/>
      <c r="I228" s="203"/>
      <c r="J228" s="203"/>
      <c r="Y228" s="227"/>
      <c r="Z228" s="227"/>
      <c r="AA228" s="227"/>
      <c r="AB228" s="227"/>
    </row>
    <row r="229" spans="1:28" s="6" customFormat="1" x14ac:dyDescent="0.25">
      <c r="A229" s="8"/>
      <c r="B229" s="9"/>
      <c r="C229" s="9"/>
      <c r="D229" s="202"/>
      <c r="E229" s="203"/>
      <c r="F229" s="203"/>
      <c r="G229" s="203"/>
      <c r="H229" s="203"/>
      <c r="I229" s="203"/>
      <c r="J229" s="203"/>
      <c r="Y229" s="227"/>
      <c r="Z229" s="227"/>
      <c r="AA229" s="227"/>
      <c r="AB229" s="227"/>
    </row>
    <row r="230" spans="1:28" s="6" customFormat="1" x14ac:dyDescent="0.25">
      <c r="A230" s="8"/>
      <c r="B230" s="9"/>
      <c r="C230" s="9"/>
      <c r="D230" s="202"/>
      <c r="E230" s="203"/>
      <c r="F230" s="203"/>
      <c r="G230" s="203"/>
      <c r="H230" s="203"/>
      <c r="I230" s="203"/>
      <c r="J230" s="203"/>
      <c r="Y230" s="227"/>
      <c r="Z230" s="227"/>
      <c r="AA230" s="227"/>
      <c r="AB230" s="227"/>
    </row>
    <row r="231" spans="1:28" x14ac:dyDescent="0.25">
      <c r="A231" s="8"/>
      <c r="B231" s="9"/>
      <c r="C231" s="9"/>
      <c r="D231" s="204"/>
      <c r="E231" s="205"/>
      <c r="F231" s="205"/>
      <c r="G231" s="205"/>
      <c r="H231" s="205"/>
      <c r="I231" s="205"/>
    </row>
    <row r="232" spans="1:28" x14ac:dyDescent="0.25">
      <c r="A232" s="8"/>
      <c r="B232" s="9"/>
      <c r="C232" s="9"/>
      <c r="D232" s="204"/>
      <c r="E232" s="201"/>
      <c r="F232" s="201"/>
      <c r="G232" s="201"/>
      <c r="H232" s="201"/>
      <c r="I232" s="201"/>
      <c r="J232" s="201"/>
    </row>
    <row r="233" spans="1:28" x14ac:dyDescent="0.25">
      <c r="A233" s="8"/>
      <c r="B233" s="9"/>
      <c r="C233" s="9"/>
      <c r="D233" s="204"/>
      <c r="E233" s="201"/>
      <c r="F233" s="201"/>
      <c r="G233" s="201"/>
      <c r="H233" s="201"/>
      <c r="I233" s="201"/>
      <c r="J233" s="201"/>
    </row>
    <row r="234" spans="1:28" x14ac:dyDescent="0.25">
      <c r="A234" s="8"/>
      <c r="B234" s="9"/>
      <c r="C234" s="9"/>
      <c r="D234" s="204"/>
      <c r="E234" s="201"/>
      <c r="F234" s="201"/>
      <c r="G234" s="201"/>
      <c r="H234" s="201"/>
      <c r="I234" s="201"/>
      <c r="J234" s="201"/>
    </row>
    <row r="235" spans="1:28" x14ac:dyDescent="0.25">
      <c r="A235" s="8"/>
      <c r="B235" s="9"/>
      <c r="C235" s="9"/>
      <c r="D235" s="204"/>
      <c r="E235" s="201"/>
      <c r="F235" s="201"/>
      <c r="G235" s="201"/>
      <c r="H235" s="201"/>
      <c r="I235" s="201"/>
      <c r="J235" s="201"/>
    </row>
    <row r="236" spans="1:28" x14ac:dyDescent="0.25">
      <c r="A236" s="8"/>
      <c r="B236" s="9"/>
      <c r="C236" s="9"/>
      <c r="D236" s="204"/>
      <c r="E236" s="201"/>
      <c r="F236" s="201"/>
      <c r="G236" s="201"/>
      <c r="H236" s="201"/>
      <c r="I236" s="201"/>
      <c r="J236" s="201"/>
    </row>
    <row r="238" spans="1:28" x14ac:dyDescent="0.25">
      <c r="A238" s="8"/>
      <c r="B238" s="136"/>
      <c r="C238" s="136"/>
      <c r="D238" s="206"/>
      <c r="E238" s="205"/>
      <c r="F238" s="205"/>
      <c r="G238" s="205"/>
      <c r="H238" s="205"/>
      <c r="I238" s="205"/>
    </row>
    <row r="239" spans="1:28" x14ac:dyDescent="0.25">
      <c r="A239" s="8"/>
      <c r="B239" s="9"/>
      <c r="C239" s="9"/>
      <c r="E239" s="205"/>
      <c r="F239" s="205"/>
      <c r="G239" s="205"/>
      <c r="H239" s="205"/>
      <c r="I239" s="205"/>
    </row>
    <row r="240" spans="1:28" x14ac:dyDescent="0.25">
      <c r="A240" s="8"/>
      <c r="B240" s="136"/>
      <c r="C240" s="136"/>
      <c r="E240" s="207"/>
      <c r="F240" s="207"/>
      <c r="G240" s="207"/>
      <c r="H240" s="207"/>
      <c r="I240" s="207"/>
      <c r="J240" s="207"/>
    </row>
    <row r="241" spans="1:10" x14ac:dyDescent="0.25">
      <c r="A241" s="8"/>
      <c r="B241" s="9"/>
      <c r="C241" s="9"/>
      <c r="E241" s="8"/>
      <c r="F241" s="8"/>
      <c r="G241" s="8"/>
      <c r="H241" s="8"/>
      <c r="I241" s="8"/>
      <c r="J241" s="8"/>
    </row>
    <row r="242" spans="1:10" x14ac:dyDescent="0.25">
      <c r="A242" s="8"/>
      <c r="B242" s="9"/>
      <c r="C242" s="9"/>
      <c r="E242" s="205"/>
      <c r="F242" s="205"/>
      <c r="G242" s="205"/>
      <c r="H242" s="205"/>
      <c r="I242" s="205"/>
    </row>
    <row r="243" spans="1:10" x14ac:dyDescent="0.25">
      <c r="A243" s="8"/>
      <c r="B243" s="9"/>
      <c r="C243" s="9"/>
      <c r="E243" s="205"/>
      <c r="F243" s="205"/>
      <c r="G243" s="205"/>
      <c r="H243" s="205"/>
      <c r="I243" s="205"/>
    </row>
    <row r="246" spans="1:10" x14ac:dyDescent="0.25">
      <c r="D246" s="208"/>
    </row>
    <row r="253" spans="1:10" x14ac:dyDescent="0.25">
      <c r="E253" s="210"/>
      <c r="F253" s="210"/>
      <c r="G253" s="210"/>
      <c r="H253" s="210"/>
      <c r="I253" s="210"/>
      <c r="J253" s="211"/>
    </row>
    <row r="254" spans="1:10" x14ac:dyDescent="0.25">
      <c r="E254" s="210"/>
      <c r="F254" s="210"/>
      <c r="G254" s="210"/>
      <c r="H254" s="210"/>
      <c r="I254" s="210"/>
      <c r="J254" s="211"/>
    </row>
    <row r="255" spans="1:10" x14ac:dyDescent="0.25">
      <c r="D255" s="208"/>
      <c r="E255" s="210"/>
      <c r="F255" s="210"/>
      <c r="G255" s="210"/>
      <c r="H255" s="210"/>
      <c r="I255" s="210"/>
      <c r="J255" s="211"/>
    </row>
    <row r="256" spans="1:10" x14ac:dyDescent="0.2">
      <c r="D256" s="212"/>
      <c r="E256" s="213"/>
      <c r="F256" s="213"/>
      <c r="G256" s="213"/>
      <c r="H256" s="213"/>
      <c r="I256" s="213"/>
      <c r="J256" s="214"/>
    </row>
  </sheetData>
  <autoFilter ref="A9:J175"/>
  <mergeCells count="41">
    <mergeCell ref="A188:D188"/>
    <mergeCell ref="H188:I188"/>
    <mergeCell ref="A190:D190"/>
    <mergeCell ref="H190:I190"/>
    <mergeCell ref="D196:J196"/>
    <mergeCell ref="D187:E187"/>
    <mergeCell ref="A140:I140"/>
    <mergeCell ref="A144:J144"/>
    <mergeCell ref="A178:B178"/>
    <mergeCell ref="A179:F179"/>
    <mergeCell ref="A180:F180"/>
    <mergeCell ref="A181:F181"/>
    <mergeCell ref="A182:F182"/>
    <mergeCell ref="A183:F183"/>
    <mergeCell ref="A184:F184"/>
    <mergeCell ref="I184:J184"/>
    <mergeCell ref="A185:F185"/>
    <mergeCell ref="A136:I136"/>
    <mergeCell ref="A37:I37"/>
    <mergeCell ref="A38:I38"/>
    <mergeCell ref="A64:I64"/>
    <mergeCell ref="A79:I79"/>
    <mergeCell ref="A88:I88"/>
    <mergeCell ref="A89:I89"/>
    <mergeCell ref="A123:I123"/>
    <mergeCell ref="A124:I124"/>
    <mergeCell ref="A126:I126"/>
    <mergeCell ref="A127:I127"/>
    <mergeCell ref="A133:I133"/>
    <mergeCell ref="N6:O6"/>
    <mergeCell ref="P6:Q6"/>
    <mergeCell ref="N7:O7"/>
    <mergeCell ref="P7:Q7"/>
    <mergeCell ref="A10:I10"/>
    <mergeCell ref="A11:I11"/>
    <mergeCell ref="A4:I4"/>
    <mergeCell ref="A5:A8"/>
    <mergeCell ref="B5:B7"/>
    <mergeCell ref="C5:C8"/>
    <mergeCell ref="D5:D8"/>
    <mergeCell ref="E5:E8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54" fitToHeight="5" orientation="portrait" r:id="rId1"/>
  <rowBreaks count="4" manualBreakCount="4">
    <brk id="34" max="8" man="1"/>
    <brk id="63" max="8" man="1"/>
    <brk id="94" max="8" man="1"/>
    <brk id="12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Прейскурант_индекс</vt:lpstr>
      <vt:lpstr>Прейскурант_индекс!Заголовки_для_печати</vt:lpstr>
      <vt:lpstr>Прейскурант_индекс!Область_печати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Коваленко Анастасия Валерьевна</dc:creator>
  <cp:lastModifiedBy>Климова Светлана Николаевна</cp:lastModifiedBy>
  <cp:lastPrinted>2019-12-25T23:08:12Z</cp:lastPrinted>
  <dcterms:created xsi:type="dcterms:W3CDTF">2019-12-24T00:09:47Z</dcterms:created>
  <dcterms:modified xsi:type="dcterms:W3CDTF">2020-09-25T04:12:55Z</dcterms:modified>
</cp:coreProperties>
</file>